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yama\Documents\10-SagyoFile\28-チュックリスト\"/>
    </mc:Choice>
  </mc:AlternateContent>
  <xr:revisionPtr revIDLastSave="0" documentId="13_ncr:1_{4CFFD579-7356-4A59-839E-613B9FF166C3}" xr6:coauthVersionLast="47" xr6:coauthVersionMax="47" xr10:uidLastSave="{00000000-0000-0000-0000-000000000000}"/>
  <bookViews>
    <workbookView xWindow="-108" yWindow="-108" windowWidth="23256" windowHeight="13176" tabRatio="552" xr2:uid="{00000000-000D-0000-FFFF-FFFF00000000}"/>
  </bookViews>
  <sheets>
    <sheet name="ﾃｪｯｸﾘｽﾄ" sheetId="4" r:id="rId1"/>
  </sheets>
  <definedNames>
    <definedName name="_xlnm.Print_Area" localSheetId="0">ﾃｪｯｸﾘｽﾄ!$B$1:$J$327</definedName>
    <definedName name="基準改正25_syohyokanren.xlsx">#REF!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5" i="4" l="1"/>
  <c r="D221" i="4"/>
  <c r="G306" i="4"/>
  <c r="G305" i="4"/>
  <c r="D304" i="4"/>
  <c r="D306" i="4" s="1"/>
  <c r="D240" i="4"/>
  <c r="D242" i="4" s="1"/>
  <c r="D244" i="4" s="1"/>
  <c r="D246" i="4" s="1"/>
  <c r="D211" i="4"/>
  <c r="D159" i="4"/>
  <c r="I159" i="4" s="1"/>
  <c r="G158" i="4"/>
  <c r="D158" i="4"/>
  <c r="G325" i="4"/>
  <c r="G324" i="4"/>
  <c r="G322" i="4"/>
  <c r="G321" i="4"/>
  <c r="G320" i="4"/>
  <c r="G319" i="4"/>
  <c r="G317" i="4"/>
  <c r="G316" i="4"/>
  <c r="G314" i="4"/>
  <c r="G312" i="4"/>
  <c r="G311" i="4"/>
  <c r="G310" i="4"/>
  <c r="G308" i="4"/>
  <c r="G307" i="4"/>
  <c r="G304" i="4"/>
  <c r="G301" i="4"/>
  <c r="G300" i="4"/>
  <c r="G299" i="4"/>
  <c r="G298" i="4"/>
  <c r="G297" i="4"/>
  <c r="G296" i="4"/>
  <c r="G294" i="4"/>
  <c r="G291" i="4"/>
  <c r="G289" i="4"/>
  <c r="G243" i="4"/>
  <c r="G241" i="4"/>
  <c r="G245" i="4"/>
  <c r="D125" i="4"/>
  <c r="G125" i="4"/>
  <c r="I158" i="4" l="1"/>
  <c r="G278" i="4"/>
  <c r="G280" i="4"/>
  <c r="G279" i="4"/>
  <c r="G274" i="4"/>
  <c r="G273" i="4"/>
  <c r="G272" i="4"/>
  <c r="G271" i="4"/>
  <c r="G261" i="4"/>
  <c r="G260" i="4"/>
  <c r="G259" i="4"/>
  <c r="G239" i="4"/>
  <c r="G249" i="4" s="1"/>
  <c r="D260" i="4" s="1"/>
  <c r="G238" i="4"/>
  <c r="G248" i="4" s="1"/>
  <c r="D259" i="4" s="1"/>
  <c r="D95" i="4"/>
  <c r="G292" i="4" s="1"/>
  <c r="G95" i="4"/>
  <c r="D81" i="4"/>
  <c r="G73" i="4"/>
  <c r="D70" i="4"/>
  <c r="D73" i="4" l="1"/>
  <c r="G286" i="4"/>
  <c r="I95" i="4"/>
  <c r="D21" i="4"/>
  <c r="D20" i="4"/>
  <c r="D19" i="4"/>
  <c r="G30" i="4"/>
  <c r="G315" i="4" s="1"/>
  <c r="D30" i="4"/>
  <c r="D31" i="4"/>
  <c r="G323" i="4" l="1"/>
  <c r="D22" i="4"/>
  <c r="G139" i="4"/>
  <c r="I201" i="4"/>
  <c r="G81" i="4"/>
  <c r="G118" i="4" s="1"/>
  <c r="G119" i="4" s="1"/>
  <c r="D17" i="4"/>
  <c r="D38" i="4"/>
  <c r="D45" i="4" s="1"/>
  <c r="D54" i="4"/>
  <c r="D56" i="4" s="1"/>
  <c r="G31" i="4"/>
  <c r="I291" i="4"/>
  <c r="J291" i="4" s="1"/>
  <c r="I289" i="4"/>
  <c r="J289" i="4" s="1"/>
  <c r="G64" i="4"/>
  <c r="G290" i="4" s="1"/>
  <c r="D62" i="4"/>
  <c r="D64" i="4" s="1"/>
  <c r="G287" i="4" s="1"/>
  <c r="I325" i="4"/>
  <c r="J325" i="4" s="1"/>
  <c r="I324" i="4"/>
  <c r="J324" i="4" s="1"/>
  <c r="I317" i="4"/>
  <c r="J317" i="4" s="1"/>
  <c r="I316" i="4"/>
  <c r="J316" i="4" s="1"/>
  <c r="G255" i="4"/>
  <c r="D268" i="4" s="1"/>
  <c r="E268" i="4" s="1"/>
  <c r="G264" i="4"/>
  <c r="G262" i="4"/>
  <c r="G263" i="4"/>
  <c r="G126" i="4"/>
  <c r="D126" i="4"/>
  <c r="D118" i="4"/>
  <c r="D119" i="4" s="1"/>
  <c r="G216" i="4"/>
  <c r="D216" i="4"/>
  <c r="I200" i="4"/>
  <c r="G147" i="4"/>
  <c r="D77" i="4"/>
  <c r="D79" i="4" s="1"/>
  <c r="G77" i="4"/>
  <c r="G79" i="4" s="1"/>
  <c r="I290" i="4" l="1"/>
  <c r="J290" i="4" s="1"/>
  <c r="G303" i="4"/>
  <c r="G302" i="4"/>
  <c r="D32" i="4"/>
  <c r="D28" i="4"/>
  <c r="G326" i="4"/>
  <c r="I314" i="4"/>
  <c r="J314" i="4" s="1"/>
  <c r="G240" i="4"/>
  <c r="G242" i="4" s="1"/>
  <c r="G151" i="4"/>
  <c r="D107" i="4"/>
  <c r="G67" i="4"/>
  <c r="G66" i="4"/>
  <c r="G293" i="4" s="1"/>
  <c r="I88" i="4"/>
  <c r="I87" i="4"/>
  <c r="I86" i="4"/>
  <c r="I85" i="4"/>
  <c r="D233" i="4"/>
  <c r="G230" i="4"/>
  <c r="I230" i="4" s="1"/>
  <c r="D232" i="4"/>
  <c r="G231" i="4"/>
  <c r="G234" i="4" s="1"/>
  <c r="G229" i="4"/>
  <c r="D103" i="4"/>
  <c r="G288" i="4" s="1"/>
  <c r="D256" i="4"/>
  <c r="D255" i="4"/>
  <c r="I255" i="4" s="1"/>
  <c r="D254" i="4"/>
  <c r="D253" i="4"/>
  <c r="D252" i="4"/>
  <c r="D251" i="4"/>
  <c r="D250" i="4"/>
  <c r="D249" i="4"/>
  <c r="D248" i="4"/>
  <c r="G237" i="4"/>
  <c r="I237" i="4" s="1"/>
  <c r="G225" i="4"/>
  <c r="G221" i="4"/>
  <c r="G112" i="4"/>
  <c r="G111" i="4"/>
  <c r="D91" i="4"/>
  <c r="I91" i="4" s="1"/>
  <c r="D90" i="4"/>
  <c r="G268" i="4" s="1"/>
  <c r="G69" i="4"/>
  <c r="I69" i="4" s="1"/>
  <c r="I61" i="4"/>
  <c r="I60" i="4"/>
  <c r="I301" i="4"/>
  <c r="J301" i="4" s="1"/>
  <c r="I300" i="4"/>
  <c r="J300" i="4" s="1"/>
  <c r="I299" i="4"/>
  <c r="J299" i="4" s="1"/>
  <c r="I298" i="4"/>
  <c r="J298" i="4" s="1"/>
  <c r="I296" i="4"/>
  <c r="J296" i="4" s="1"/>
  <c r="I294" i="4"/>
  <c r="J294" i="4" s="1"/>
  <c r="I100" i="4"/>
  <c r="I99" i="4"/>
  <c r="I98" i="4"/>
  <c r="I97" i="4"/>
  <c r="I96" i="4"/>
  <c r="G92" i="4"/>
  <c r="I73" i="4"/>
  <c r="I72" i="4"/>
  <c r="I71" i="4"/>
  <c r="G9" i="4"/>
  <c r="G17" i="4" s="1"/>
  <c r="G22" i="4" s="1"/>
  <c r="G270" i="4"/>
  <c r="G275" i="4" s="1"/>
  <c r="G276" i="4"/>
  <c r="G281" i="4" s="1"/>
  <c r="I292" i="4"/>
  <c r="J292" i="4" s="1"/>
  <c r="G89" i="4"/>
  <c r="G93" i="4" s="1"/>
  <c r="D89" i="4"/>
  <c r="I5" i="4"/>
  <c r="I6" i="4"/>
  <c r="I7" i="4"/>
  <c r="I8" i="4"/>
  <c r="G28" i="4"/>
  <c r="I282" i="4"/>
  <c r="D281" i="4"/>
  <c r="D275" i="4"/>
  <c r="G266" i="4"/>
  <c r="I264" i="4"/>
  <c r="I263" i="4"/>
  <c r="I262" i="4"/>
  <c r="I245" i="4"/>
  <c r="I239" i="4"/>
  <c r="I238" i="4"/>
  <c r="I235" i="4"/>
  <c r="G109" i="4"/>
  <c r="G105" i="4"/>
  <c r="B102" i="4"/>
  <c r="C103" i="4"/>
  <c r="C107" i="4" s="1"/>
  <c r="I217" i="4"/>
  <c r="I293" i="4" l="1"/>
  <c r="J293" i="4" s="1"/>
  <c r="I243" i="4"/>
  <c r="G253" i="4"/>
  <c r="I253" i="4" s="1"/>
  <c r="I240" i="4"/>
  <c r="G250" i="4"/>
  <c r="I286" i="4"/>
  <c r="J286" i="4" s="1"/>
  <c r="I287" i="4"/>
  <c r="J287" i="4" s="1"/>
  <c r="I90" i="4"/>
  <c r="I305" i="4"/>
  <c r="J305" i="4" s="1"/>
  <c r="D105" i="4"/>
  <c r="I105" i="4" s="1"/>
  <c r="D109" i="4"/>
  <c r="I109" i="4" s="1"/>
  <c r="I119" i="4"/>
  <c r="I126" i="4"/>
  <c r="D231" i="4"/>
  <c r="D234" i="4" s="1"/>
  <c r="I234" i="4" s="1"/>
  <c r="I268" i="4"/>
  <c r="I221" i="4"/>
  <c r="I225" i="4"/>
  <c r="D92" i="4"/>
  <c r="I92" i="4" s="1"/>
  <c r="I303" i="4"/>
  <c r="J303" i="4" s="1"/>
  <c r="I302" i="4"/>
  <c r="J302" i="4" s="1"/>
  <c r="I297" i="4"/>
  <c r="J297" i="4" s="1"/>
  <c r="D309" i="4"/>
  <c r="I70" i="4"/>
  <c r="I94" i="4"/>
  <c r="I89" i="4"/>
  <c r="I22" i="4"/>
  <c r="D93" i="4"/>
  <c r="I17" i="4"/>
  <c r="I281" i="4"/>
  <c r="I275" i="4"/>
  <c r="I229" i="4"/>
  <c r="D190" i="4"/>
  <c r="D193" i="4"/>
  <c r="I307" i="4" l="1"/>
  <c r="J307" i="4" s="1"/>
  <c r="I93" i="4"/>
  <c r="I308" i="4"/>
  <c r="J308" i="4" s="1"/>
  <c r="I288" i="4"/>
  <c r="J288" i="4" s="1"/>
  <c r="I295" i="4"/>
  <c r="J295" i="4" s="1"/>
  <c r="I28" i="4"/>
  <c r="D182" i="4"/>
  <c r="G132" i="4"/>
  <c r="I322" i="4" s="1"/>
  <c r="J322" i="4" s="1"/>
  <c r="I326" i="4" l="1"/>
  <c r="J326" i="4" s="1"/>
  <c r="D199" i="4"/>
  <c r="D186" i="4"/>
  <c r="G313" i="4"/>
  <c r="I313" i="4" l="1"/>
  <c r="J313" i="4" s="1"/>
  <c r="G318" i="4"/>
  <c r="D155" i="4"/>
  <c r="I155" i="4" s="1"/>
  <c r="D151" i="4"/>
  <c r="I151" i="4" s="1"/>
  <c r="D147" i="4"/>
  <c r="I147" i="4" s="1"/>
  <c r="G146" i="4"/>
  <c r="D146" i="4"/>
  <c r="I143" i="4"/>
  <c r="G142" i="4"/>
  <c r="D142" i="4"/>
  <c r="I327" i="4" l="1"/>
  <c r="I318" i="4"/>
  <c r="J318" i="4" s="1"/>
  <c r="I142" i="4"/>
  <c r="I146" i="4"/>
  <c r="I111" i="4" l="1"/>
  <c r="G54" i="4" l="1"/>
  <c r="G58" i="4" s="1"/>
  <c r="I58" i="4" s="1"/>
  <c r="I54" i="4" l="1"/>
  <c r="I56" i="4"/>
  <c r="G154" i="4" l="1"/>
  <c r="D154" i="4"/>
  <c r="G162" i="4"/>
  <c r="D162" i="4"/>
  <c r="G150" i="4"/>
  <c r="D150" i="4"/>
  <c r="I162" i="4" l="1"/>
  <c r="I150" i="4"/>
  <c r="I154" i="4"/>
  <c r="D213" i="4" l="1"/>
  <c r="G213" i="4"/>
  <c r="G204" i="4"/>
  <c r="I203" i="4"/>
  <c r="I202" i="4"/>
  <c r="G199" i="4"/>
  <c r="I199" i="4" s="1"/>
  <c r="I198" i="4"/>
  <c r="I197" i="4"/>
  <c r="G196" i="4"/>
  <c r="D196" i="4"/>
  <c r="G193" i="4"/>
  <c r="I192" i="4"/>
  <c r="I191" i="4"/>
  <c r="I189" i="4"/>
  <c r="I188" i="4"/>
  <c r="G190" i="4"/>
  <c r="I190" i="4" s="1"/>
  <c r="G187" i="4"/>
  <c r="D187" i="4"/>
  <c r="G183" i="4"/>
  <c r="D183" i="4"/>
  <c r="I216" i="4" l="1"/>
  <c r="I193" i="4"/>
  <c r="I204" i="4"/>
  <c r="I196" i="4"/>
  <c r="I45" i="4" l="1"/>
  <c r="I47" i="4" l="1"/>
  <c r="G43" i="4"/>
  <c r="G309" i="4" s="1"/>
  <c r="G38" i="4"/>
  <c r="I112" i="4"/>
  <c r="D129" i="4"/>
  <c r="G129" i="4"/>
  <c r="D133" i="4"/>
  <c r="G133" i="4"/>
  <c r="D139" i="4"/>
  <c r="D167" i="4"/>
  <c r="G167" i="4"/>
  <c r="D168" i="4"/>
  <c r="I168" i="4" s="1"/>
  <c r="D169" i="4"/>
  <c r="I169" i="4" s="1"/>
  <c r="D173" i="4"/>
  <c r="G173" i="4"/>
  <c r="D176" i="4"/>
  <c r="G176" i="4"/>
  <c r="D179" i="4"/>
  <c r="G179" i="4"/>
  <c r="I38" i="4" l="1"/>
  <c r="G47" i="4"/>
  <c r="G68" i="4"/>
  <c r="I68" i="4" s="1"/>
  <c r="I309" i="4"/>
  <c r="J309" i="4" s="1"/>
  <c r="I304" i="4"/>
  <c r="J304" i="4" s="1"/>
  <c r="I187" i="4"/>
  <c r="I133" i="4"/>
  <c r="I183" i="4"/>
  <c r="I213" i="4"/>
  <c r="I173" i="4"/>
  <c r="I139" i="4"/>
  <c r="I129" i="4"/>
  <c r="I179" i="4"/>
  <c r="I176" i="4"/>
  <c r="I167" i="4"/>
  <c r="I248" i="4"/>
  <c r="I259" i="4"/>
  <c r="D265" i="4"/>
  <c r="I249" i="4"/>
  <c r="D267" i="4"/>
  <c r="D269" i="4" l="1"/>
  <c r="I306" i="4"/>
  <c r="J306" i="4" s="1"/>
  <c r="D266" i="4"/>
  <c r="I266" i="4" s="1"/>
  <c r="I260" i="4"/>
  <c r="I250" i="4"/>
  <c r="I241" i="4"/>
  <c r="G251" i="4"/>
  <c r="I251" i="4" s="1"/>
  <c r="I261" i="4"/>
  <c r="G265" i="4"/>
  <c r="I265" i="4" s="1"/>
  <c r="G244" i="4" l="1"/>
  <c r="H244" i="4" s="1"/>
  <c r="G267" i="4"/>
  <c r="G269" i="4" s="1"/>
  <c r="G254" i="4" l="1"/>
  <c r="G252" i="4"/>
  <c r="I252" i="4" s="1"/>
  <c r="G246" i="4"/>
  <c r="H246" i="4" s="1"/>
  <c r="I242" i="4"/>
  <c r="I244" i="4"/>
  <c r="I267" i="4"/>
  <c r="I269" i="4"/>
  <c r="I254" i="4" l="1"/>
  <c r="E267" i="4"/>
  <c r="I246" i="4"/>
  <c r="G256" i="4"/>
  <c r="I256" i="4" l="1"/>
  <c r="E269" i="4"/>
</calcChain>
</file>

<file path=xl/sharedStrings.xml><?xml version="1.0" encoding="utf-8"?>
<sst xmlns="http://schemas.openxmlformats.org/spreadsheetml/2006/main" count="778" uniqueCount="522">
  <si>
    <t>　資金収支計算書</t>
  </si>
  <si>
    <t>計</t>
    <rPh sb="0" eb="1">
      <t>ケイ</t>
    </rPh>
    <phoneticPr fontId="3"/>
  </si>
  <si>
    <t>予算額</t>
    <rPh sb="0" eb="3">
      <t>ヨサンガク</t>
    </rPh>
    <phoneticPr fontId="3"/>
  </si>
  <si>
    <t>　貸 借 対 照 表</t>
  </si>
  <si>
    <t>　　　　本　年　度　末</t>
    <rPh sb="4" eb="5">
      <t>ホン</t>
    </rPh>
    <rPh sb="10" eb="11">
      <t>マツ</t>
    </rPh>
    <phoneticPr fontId="3"/>
  </si>
  <si>
    <t>　　　　前　年　度　末</t>
    <rPh sb="10" eb="11">
      <t>マツ</t>
    </rPh>
    <phoneticPr fontId="3"/>
  </si>
  <si>
    <t>資/収 前年度繰越支払資金</t>
    <rPh sb="4" eb="5">
      <t>ゼン</t>
    </rPh>
    <rPh sb="9" eb="11">
      <t>シハライ</t>
    </rPh>
    <rPh sb="11" eb="13">
      <t>シキン</t>
    </rPh>
    <phoneticPr fontId="3"/>
  </si>
  <si>
    <t xml:space="preserve">  未  収  入  金</t>
    <phoneticPr fontId="3"/>
  </si>
  <si>
    <t>資/収 期末未収入金(調整a/c)</t>
    <rPh sb="11" eb="13">
      <t>チョウセイ</t>
    </rPh>
    <phoneticPr fontId="3"/>
  </si>
  <si>
    <t>資/収 前期末未収入金収入</t>
    <rPh sb="10" eb="11">
      <t>キン</t>
    </rPh>
    <rPh sb="11" eb="13">
      <t>シュウニュウ</t>
    </rPh>
    <phoneticPr fontId="3"/>
  </si>
  <si>
    <t xml:space="preserve">          計</t>
  </si>
  <si>
    <t xml:space="preserve">  未    払    金</t>
    <phoneticPr fontId="3"/>
  </si>
  <si>
    <t xml:space="preserve">  前    受    金</t>
    <phoneticPr fontId="3"/>
  </si>
  <si>
    <t>資/収 前期末前受金(調整a/c</t>
    <rPh sb="11" eb="13">
      <t>チョウセイ</t>
    </rPh>
    <phoneticPr fontId="3"/>
  </si>
  <si>
    <t>資/収 前受金収入</t>
    <phoneticPr fontId="3"/>
  </si>
  <si>
    <t xml:space="preserve">  前    払    金</t>
    <phoneticPr fontId="3"/>
  </si>
  <si>
    <t>資/収 前期末前払金(調整a/c)</t>
    <rPh sb="11" eb="13">
      <t>チョウセイ</t>
    </rPh>
    <phoneticPr fontId="3"/>
  </si>
  <si>
    <t>資/収 前払金支払支出</t>
  </si>
  <si>
    <t>基/明 未組入高当期末残高</t>
    <rPh sb="11" eb="13">
      <t>ザンダカ</t>
    </rPh>
    <phoneticPr fontId="3"/>
  </si>
  <si>
    <t xml:space="preserve">  固  定  資  産</t>
    <phoneticPr fontId="3"/>
  </si>
  <si>
    <t xml:space="preserve">  減 価 償 却 額</t>
    <rPh sb="10" eb="11">
      <t>ガク</t>
    </rPh>
    <phoneticPr fontId="3"/>
  </si>
  <si>
    <t xml:space="preserve">  手　形　債　務</t>
    <rPh sb="2" eb="3">
      <t>テ</t>
    </rPh>
    <rPh sb="4" eb="5">
      <t>ケイ</t>
    </rPh>
    <rPh sb="6" eb="7">
      <t>サイ</t>
    </rPh>
    <rPh sb="8" eb="9">
      <t>ツトム</t>
    </rPh>
    <phoneticPr fontId="3"/>
  </si>
  <si>
    <t>資/収 預り金受入収入</t>
    <phoneticPr fontId="3"/>
  </si>
  <si>
    <t>資/収 預り金支払支出</t>
    <phoneticPr fontId="3"/>
  </si>
  <si>
    <t xml:space="preserve">  預    り    金</t>
    <phoneticPr fontId="3"/>
  </si>
  <si>
    <t>資/収 学校債収入</t>
    <phoneticPr fontId="3"/>
  </si>
  <si>
    <t>資/収 学校債返済支出</t>
    <phoneticPr fontId="3"/>
  </si>
  <si>
    <t xml:space="preserve">  学    校    債</t>
    <phoneticPr fontId="3"/>
  </si>
  <si>
    <t>借/明・短期借入金期末残高</t>
    <rPh sb="0" eb="1">
      <t>シャク</t>
    </rPh>
    <rPh sb="2" eb="3">
      <t>メイ</t>
    </rPh>
    <rPh sb="4" eb="6">
      <t>タンキ</t>
    </rPh>
    <rPh sb="9" eb="11">
      <t>キマツ</t>
    </rPh>
    <phoneticPr fontId="3"/>
  </si>
  <si>
    <t>借/明・長期借入金期末残高</t>
    <rPh sb="0" eb="1">
      <t>シャク</t>
    </rPh>
    <rPh sb="2" eb="3">
      <t>メイ</t>
    </rPh>
    <rPh sb="4" eb="6">
      <t>チョウキ</t>
    </rPh>
    <rPh sb="9" eb="11">
      <t>キマツ</t>
    </rPh>
    <phoneticPr fontId="3"/>
  </si>
  <si>
    <t>　借　　入　　金</t>
    <phoneticPr fontId="3"/>
  </si>
  <si>
    <t>資/収 短期借入金収入</t>
    <phoneticPr fontId="3"/>
  </si>
  <si>
    <t>資/収 長期借入金収入</t>
    <phoneticPr fontId="3"/>
  </si>
  <si>
    <t>資/収 借入金返済支出</t>
    <phoneticPr fontId="3"/>
  </si>
  <si>
    <t xml:space="preserve">  借    入    金</t>
    <phoneticPr fontId="3"/>
  </si>
  <si>
    <t>資/収 有価証券売却収入</t>
    <rPh sb="4" eb="6">
      <t>ユウカ</t>
    </rPh>
    <rPh sb="6" eb="8">
      <t>ショウケン</t>
    </rPh>
    <rPh sb="8" eb="10">
      <t>バイキャク</t>
    </rPh>
    <rPh sb="10" eb="12">
      <t>シュウニュウ</t>
    </rPh>
    <phoneticPr fontId="3"/>
  </si>
  <si>
    <t>資/収 有価証券購入支出</t>
    <rPh sb="4" eb="6">
      <t>ユウカ</t>
    </rPh>
    <rPh sb="6" eb="8">
      <t>ショウケン</t>
    </rPh>
    <rPh sb="8" eb="10">
      <t>コウニュウ</t>
    </rPh>
    <phoneticPr fontId="3"/>
  </si>
  <si>
    <t>　有　価　証　券</t>
    <rPh sb="1" eb="2">
      <t>ユウ</t>
    </rPh>
    <rPh sb="3" eb="4">
      <t>アタイ</t>
    </rPh>
    <rPh sb="5" eb="6">
      <t>アカシ</t>
    </rPh>
    <rPh sb="7" eb="8">
      <t>ケン</t>
    </rPh>
    <phoneticPr fontId="3"/>
  </si>
  <si>
    <t xml:space="preserve">  立    替    金</t>
    <phoneticPr fontId="3"/>
  </si>
  <si>
    <t xml:space="preserve">  現  金  預  金</t>
    <phoneticPr fontId="3"/>
  </si>
  <si>
    <t>決算額</t>
    <phoneticPr fontId="3"/>
  </si>
  <si>
    <t>判定</t>
  </si>
  <si>
    <t>　 金　 額</t>
  </si>
  <si>
    <t>　　  項 　　目</t>
  </si>
  <si>
    <t>　　 科 　　目</t>
  </si>
  <si>
    <t>　　科目別チェックリスト</t>
  </si>
  <si>
    <t>(資/収)</t>
    <rPh sb="1" eb="2">
      <t>シ</t>
    </rPh>
    <rPh sb="3" eb="4">
      <t>シュウ</t>
    </rPh>
    <phoneticPr fontId="1"/>
  </si>
  <si>
    <t>予算額</t>
    <phoneticPr fontId="3"/>
  </si>
  <si>
    <t>決算額</t>
    <rPh sb="0" eb="2">
      <t>ケッサン</t>
    </rPh>
    <phoneticPr fontId="3"/>
  </si>
  <si>
    <t>(活/収)</t>
    <rPh sb="1" eb="2">
      <t>カツ</t>
    </rPh>
    <rPh sb="3" eb="4">
      <t>シュウ</t>
    </rPh>
    <phoneticPr fontId="1"/>
  </si>
  <si>
    <t>(決算額)　教育活動区分　</t>
    <rPh sb="1" eb="4">
      <t>ケッサンガク</t>
    </rPh>
    <rPh sb="6" eb="8">
      <t>キョウイク</t>
    </rPh>
    <rPh sb="8" eb="10">
      <t>カツドウ</t>
    </rPh>
    <rPh sb="10" eb="12">
      <t>クブン</t>
    </rPh>
    <phoneticPr fontId="1"/>
  </si>
  <si>
    <t>調整勘定等　</t>
    <rPh sb="0" eb="2">
      <t>チョウセイ</t>
    </rPh>
    <rPh sb="2" eb="4">
      <t>カンジョウ</t>
    </rPh>
    <rPh sb="4" eb="5">
      <t>トウ</t>
    </rPh>
    <phoneticPr fontId="1"/>
  </si>
  <si>
    <t>施設設備区分　</t>
    <rPh sb="0" eb="2">
      <t>シセツ</t>
    </rPh>
    <rPh sb="2" eb="4">
      <t>セツビ</t>
    </rPh>
    <rPh sb="4" eb="6">
      <t>クブン</t>
    </rPh>
    <phoneticPr fontId="1"/>
  </si>
  <si>
    <t>その他の区分　</t>
    <rPh sb="2" eb="3">
      <t>タ</t>
    </rPh>
    <rPh sb="4" eb="6">
      <t>クブン</t>
    </rPh>
    <phoneticPr fontId="1"/>
  </si>
  <si>
    <t>計</t>
    <rPh sb="0" eb="1">
      <t>ケイ</t>
    </rPh>
    <phoneticPr fontId="1"/>
  </si>
  <si>
    <t>上記再掲</t>
    <rPh sb="0" eb="2">
      <t>ジョウキ</t>
    </rPh>
    <rPh sb="2" eb="4">
      <t>サイケイ</t>
    </rPh>
    <phoneticPr fontId="1"/>
  </si>
  <si>
    <t>資/収　（決算額）</t>
    <rPh sb="0" eb="1">
      <t>シ</t>
    </rPh>
    <rPh sb="2" eb="3">
      <t>シュウ</t>
    </rPh>
    <rPh sb="5" eb="8">
      <t>ケッサンガク</t>
    </rPh>
    <phoneticPr fontId="1"/>
  </si>
  <si>
    <t>　　前期末未払金支払支出</t>
    <rPh sb="2" eb="5">
      <t>ゼンキマツ</t>
    </rPh>
    <rPh sb="5" eb="8">
      <t>ミハライキン</t>
    </rPh>
    <rPh sb="8" eb="10">
      <t>シハライ</t>
    </rPh>
    <rPh sb="10" eb="12">
      <t>シシュツ</t>
    </rPh>
    <phoneticPr fontId="1"/>
  </si>
  <si>
    <t>　　前払金支払支出</t>
    <rPh sb="2" eb="5">
      <t>マエバライキン</t>
    </rPh>
    <rPh sb="5" eb="7">
      <t>シハライ</t>
    </rPh>
    <rPh sb="7" eb="9">
      <t>シシュツ</t>
    </rPh>
    <phoneticPr fontId="1"/>
  </si>
  <si>
    <t>　　資金支出調整勘定</t>
    <rPh sb="2" eb="4">
      <t>シキン</t>
    </rPh>
    <rPh sb="4" eb="6">
      <t>シシュツ</t>
    </rPh>
    <rPh sb="6" eb="8">
      <t>チョウセイ</t>
    </rPh>
    <rPh sb="8" eb="10">
      <t>カンジョウ</t>
    </rPh>
    <phoneticPr fontId="1"/>
  </si>
  <si>
    <t>　　前受金収入</t>
    <rPh sb="2" eb="5">
      <t>マエウケキン</t>
    </rPh>
    <rPh sb="5" eb="7">
      <t>シュウニュウ</t>
    </rPh>
    <phoneticPr fontId="1"/>
  </si>
  <si>
    <t>　　前期末未収入金収入</t>
    <rPh sb="2" eb="5">
      <t>ゼンキマツ</t>
    </rPh>
    <rPh sb="5" eb="7">
      <t>ミシュウ</t>
    </rPh>
    <rPh sb="7" eb="9">
      <t>ニュウキン</t>
    </rPh>
    <rPh sb="9" eb="11">
      <t>シュウニュウ</t>
    </rPh>
    <phoneticPr fontId="1"/>
  </si>
  <si>
    <t>　　資金収入調整勘定</t>
    <rPh sb="2" eb="4">
      <t>シキン</t>
    </rPh>
    <rPh sb="4" eb="6">
      <t>シュウニュウ</t>
    </rPh>
    <rPh sb="6" eb="8">
      <t>チョウセイ</t>
    </rPh>
    <rPh sb="8" eb="10">
      <t>カンジョウ</t>
    </rPh>
    <phoneticPr fontId="1"/>
  </si>
  <si>
    <t>　事業活動収支計算書</t>
    <rPh sb="1" eb="3">
      <t>ジギョウ</t>
    </rPh>
    <rPh sb="3" eb="5">
      <t>カツドウ</t>
    </rPh>
    <phoneticPr fontId="1"/>
  </si>
  <si>
    <t>基本金組入前当年度収支差額</t>
    <rPh sb="0" eb="3">
      <t>キホンキン</t>
    </rPh>
    <rPh sb="3" eb="5">
      <t>クミイレ</t>
    </rPh>
    <rPh sb="5" eb="6">
      <t>マエ</t>
    </rPh>
    <rPh sb="6" eb="9">
      <t>トウネンド</t>
    </rPh>
    <rPh sb="9" eb="11">
      <t>シュウシ</t>
    </rPh>
    <rPh sb="11" eb="13">
      <t>サガク</t>
    </rPh>
    <phoneticPr fontId="3"/>
  </si>
  <si>
    <t>(亊/収)</t>
    <rPh sb="1" eb="2">
      <t>ジ</t>
    </rPh>
    <rPh sb="3" eb="4">
      <t>シュウ</t>
    </rPh>
    <phoneticPr fontId="1"/>
  </si>
  <si>
    <t>(B/S)</t>
    <phoneticPr fontId="1"/>
  </si>
  <si>
    <t>資/収 前期末未払金支払支出</t>
    <phoneticPr fontId="3"/>
  </si>
  <si>
    <t>資/収 期末未払金（調整a/c）</t>
    <phoneticPr fontId="3"/>
  </si>
  <si>
    <t>資/収 前期末手形債務支払支出</t>
    <rPh sb="7" eb="9">
      <t>テガタ</t>
    </rPh>
    <rPh sb="9" eb="11">
      <t>サイム</t>
    </rPh>
    <phoneticPr fontId="1"/>
  </si>
  <si>
    <t>資/収 期末手形債務（調整a/c）</t>
    <rPh sb="6" eb="8">
      <t>テガタ</t>
    </rPh>
    <rPh sb="8" eb="10">
      <t>サイム</t>
    </rPh>
    <phoneticPr fontId="1"/>
  </si>
  <si>
    <t xml:space="preserve">  特別寄付金収入</t>
    <rPh sb="2" eb="9">
      <t>トクベツキフキンシュウニュウ</t>
    </rPh>
    <phoneticPr fontId="3"/>
  </si>
  <si>
    <t>亊/収 特別寄付金(教育）</t>
    <rPh sb="0" eb="1">
      <t>ジ</t>
    </rPh>
    <rPh sb="2" eb="3">
      <t>シュウ</t>
    </rPh>
    <rPh sb="4" eb="6">
      <t>トクベツ</t>
    </rPh>
    <rPh sb="6" eb="9">
      <t>キフキン</t>
    </rPh>
    <rPh sb="10" eb="12">
      <t>キョウイク</t>
    </rPh>
    <phoneticPr fontId="3"/>
  </si>
  <si>
    <t>亊/収 施設設備寄付金(特別）</t>
    <rPh sb="0" eb="1">
      <t>ジ</t>
    </rPh>
    <rPh sb="2" eb="3">
      <t>シュウ</t>
    </rPh>
    <rPh sb="4" eb="6">
      <t>シセツ</t>
    </rPh>
    <rPh sb="6" eb="8">
      <t>セツビ</t>
    </rPh>
    <rPh sb="8" eb="11">
      <t>キフキン</t>
    </rPh>
    <rPh sb="12" eb="14">
      <t>トクベツ</t>
    </rPh>
    <phoneticPr fontId="3"/>
  </si>
  <si>
    <t>資/収 特別寄付金収入</t>
    <rPh sb="0" eb="1">
      <t>シ</t>
    </rPh>
    <rPh sb="2" eb="3">
      <t>シュウ</t>
    </rPh>
    <rPh sb="4" eb="11">
      <t>トクベツキフキンシュウニュウ</t>
    </rPh>
    <phoneticPr fontId="3"/>
  </si>
  <si>
    <t>亊/収 施設設備補助金(特別）</t>
    <rPh sb="0" eb="1">
      <t>ジ</t>
    </rPh>
    <rPh sb="2" eb="3">
      <t>シュウ</t>
    </rPh>
    <rPh sb="4" eb="6">
      <t>シセツ</t>
    </rPh>
    <rPh sb="6" eb="8">
      <t>セツビ</t>
    </rPh>
    <rPh sb="8" eb="11">
      <t>ホジョキン</t>
    </rPh>
    <rPh sb="12" eb="14">
      <t>トクベツ</t>
    </rPh>
    <phoneticPr fontId="3"/>
  </si>
  <si>
    <t>資/収 補助金収入</t>
    <rPh sb="0" eb="1">
      <t>シ</t>
    </rPh>
    <rPh sb="2" eb="3">
      <t>シュウ</t>
    </rPh>
    <rPh sb="4" eb="7">
      <t>ホジョキン</t>
    </rPh>
    <rPh sb="7" eb="9">
      <t>シュウニュウ</t>
    </rPh>
    <phoneticPr fontId="3"/>
  </si>
  <si>
    <t>活/収 経常費等補助金収入(教育）</t>
    <rPh sb="0" eb="1">
      <t>カツ</t>
    </rPh>
    <rPh sb="2" eb="3">
      <t>シュウ</t>
    </rPh>
    <rPh sb="4" eb="7">
      <t>ケイジョウヒ</t>
    </rPh>
    <rPh sb="7" eb="8">
      <t>トウ</t>
    </rPh>
    <rPh sb="8" eb="11">
      <t>ホジョキン</t>
    </rPh>
    <rPh sb="11" eb="13">
      <t>シュウニュウ</t>
    </rPh>
    <rPh sb="14" eb="16">
      <t>キョウイク</t>
    </rPh>
    <phoneticPr fontId="3"/>
  </si>
  <si>
    <t>亊/収 経常費等補助金(教育）</t>
    <rPh sb="0" eb="1">
      <t>ジ</t>
    </rPh>
    <rPh sb="2" eb="3">
      <t>シュウ</t>
    </rPh>
    <rPh sb="4" eb="7">
      <t>ケイジョウヒ</t>
    </rPh>
    <rPh sb="7" eb="8">
      <t>トウ</t>
    </rPh>
    <rPh sb="8" eb="11">
      <t>ホジョキン</t>
    </rPh>
    <rPh sb="12" eb="14">
      <t>キョウイク</t>
    </rPh>
    <phoneticPr fontId="3"/>
  </si>
  <si>
    <t xml:space="preserve">  補助金収入</t>
    <rPh sb="2" eb="5">
      <t>ホジョキン</t>
    </rPh>
    <rPh sb="5" eb="7">
      <t>シュウニュウ</t>
    </rPh>
    <phoneticPr fontId="3"/>
  </si>
  <si>
    <t>活/収 施設設備補助金収入(施設）</t>
    <rPh sb="0" eb="1">
      <t>カツ</t>
    </rPh>
    <rPh sb="2" eb="3">
      <t>シュウ</t>
    </rPh>
    <rPh sb="4" eb="6">
      <t>シセツ</t>
    </rPh>
    <rPh sb="6" eb="8">
      <t>セツビ</t>
    </rPh>
    <rPh sb="8" eb="11">
      <t>ホジョキン</t>
    </rPh>
    <rPh sb="11" eb="13">
      <t>シュウニュウ</t>
    </rPh>
    <rPh sb="14" eb="16">
      <t>シセツ</t>
    </rPh>
    <phoneticPr fontId="3"/>
  </si>
  <si>
    <t>活/収 特別寄付金収入(教育）</t>
    <rPh sb="0" eb="1">
      <t>カツ</t>
    </rPh>
    <rPh sb="2" eb="3">
      <t>シュウ</t>
    </rPh>
    <rPh sb="4" eb="11">
      <t>トクベツキフキンシュウニュウ</t>
    </rPh>
    <rPh sb="12" eb="14">
      <t>キョウイク</t>
    </rPh>
    <phoneticPr fontId="3"/>
  </si>
  <si>
    <t xml:space="preserve">  資産売却収入</t>
    <rPh sb="2" eb="8">
      <t>シサンバイキャクシュウニュウ</t>
    </rPh>
    <phoneticPr fontId="3"/>
  </si>
  <si>
    <t>資/収 施設売却収入</t>
    <rPh sb="0" eb="1">
      <t>シ</t>
    </rPh>
    <rPh sb="2" eb="3">
      <t>シュウ</t>
    </rPh>
    <rPh sb="4" eb="6">
      <t>シセツ</t>
    </rPh>
    <rPh sb="6" eb="8">
      <t>バイキャク</t>
    </rPh>
    <rPh sb="8" eb="10">
      <t>シュウニュウ</t>
    </rPh>
    <phoneticPr fontId="3"/>
  </si>
  <si>
    <t>資/収 設備売却収入</t>
    <rPh sb="0" eb="1">
      <t>シ</t>
    </rPh>
    <rPh sb="2" eb="3">
      <t>シュウ</t>
    </rPh>
    <rPh sb="4" eb="6">
      <t>セツビ</t>
    </rPh>
    <rPh sb="6" eb="8">
      <t>バイキャク</t>
    </rPh>
    <rPh sb="8" eb="10">
      <t>シュウニュウ</t>
    </rPh>
    <phoneticPr fontId="3"/>
  </si>
  <si>
    <t>活/収 施設設備売却収入(施設）</t>
    <rPh sb="0" eb="1">
      <t>カツ</t>
    </rPh>
    <rPh sb="2" eb="3">
      <t>シュウ</t>
    </rPh>
    <rPh sb="4" eb="6">
      <t>シセツ</t>
    </rPh>
    <rPh sb="6" eb="8">
      <t>セツビ</t>
    </rPh>
    <rPh sb="8" eb="10">
      <t>バイキャク</t>
    </rPh>
    <rPh sb="10" eb="12">
      <t>シュウニュウ</t>
    </rPh>
    <rPh sb="13" eb="15">
      <t>シセツ</t>
    </rPh>
    <phoneticPr fontId="3"/>
  </si>
  <si>
    <t xml:space="preserve">  付随事業・</t>
    <rPh sb="2" eb="4">
      <t>フズイ</t>
    </rPh>
    <rPh sb="4" eb="6">
      <t>ジギョウ</t>
    </rPh>
    <phoneticPr fontId="3"/>
  </si>
  <si>
    <t>　　　　収益事業収入</t>
    <rPh sb="4" eb="6">
      <t>シュウエキ</t>
    </rPh>
    <rPh sb="6" eb="8">
      <t>ジギョウ</t>
    </rPh>
    <rPh sb="8" eb="10">
      <t>シュウニュウ</t>
    </rPh>
    <phoneticPr fontId="1"/>
  </si>
  <si>
    <t>亊/収 収益事業収入(教育外）</t>
    <rPh sb="0" eb="1">
      <t>ジ</t>
    </rPh>
    <rPh sb="2" eb="3">
      <t>シュウ</t>
    </rPh>
    <rPh sb="4" eb="6">
      <t>シュウエキ</t>
    </rPh>
    <rPh sb="6" eb="8">
      <t>ジギョウ</t>
    </rPh>
    <rPh sb="8" eb="10">
      <t>シュウニュウ</t>
    </rPh>
    <rPh sb="11" eb="13">
      <t>キョウイク</t>
    </rPh>
    <rPh sb="13" eb="14">
      <t>ガイ</t>
    </rPh>
    <phoneticPr fontId="3"/>
  </si>
  <si>
    <t>資/収 付随事業・収益事業収入</t>
    <rPh sb="0" eb="1">
      <t>シ</t>
    </rPh>
    <rPh sb="2" eb="3">
      <t>シュウ</t>
    </rPh>
    <rPh sb="4" eb="6">
      <t>フズイ</t>
    </rPh>
    <rPh sb="6" eb="8">
      <t>ジギョウ</t>
    </rPh>
    <rPh sb="9" eb="11">
      <t>シュウエキ</t>
    </rPh>
    <rPh sb="11" eb="13">
      <t>ジギョウ</t>
    </rPh>
    <rPh sb="13" eb="15">
      <t>シュウニュウ</t>
    </rPh>
    <phoneticPr fontId="3"/>
  </si>
  <si>
    <t>活/収 付随事業収入(教育）</t>
    <rPh sb="0" eb="1">
      <t>カツ</t>
    </rPh>
    <rPh sb="2" eb="3">
      <t>シュウ</t>
    </rPh>
    <rPh sb="4" eb="6">
      <t>フズイ</t>
    </rPh>
    <rPh sb="6" eb="8">
      <t>ジギョウ</t>
    </rPh>
    <rPh sb="8" eb="10">
      <t>シュウニュウ</t>
    </rPh>
    <rPh sb="11" eb="13">
      <t>キョウイク</t>
    </rPh>
    <phoneticPr fontId="3"/>
  </si>
  <si>
    <t>活/収 収益事業収入(その他）</t>
    <rPh sb="0" eb="1">
      <t>カツ</t>
    </rPh>
    <rPh sb="2" eb="3">
      <t>シュウ</t>
    </rPh>
    <rPh sb="4" eb="6">
      <t>シュウエキ</t>
    </rPh>
    <rPh sb="6" eb="8">
      <t>ジギョウ</t>
    </rPh>
    <rPh sb="8" eb="10">
      <t>シュウニュウ</t>
    </rPh>
    <rPh sb="13" eb="14">
      <t>タ</t>
    </rPh>
    <phoneticPr fontId="3"/>
  </si>
  <si>
    <t xml:space="preserve">  補助活動事業収支</t>
    <rPh sb="2" eb="4">
      <t>ホジョ</t>
    </rPh>
    <rPh sb="4" eb="6">
      <t>カツドウ</t>
    </rPh>
    <rPh sb="6" eb="8">
      <t>ジギョウ</t>
    </rPh>
    <rPh sb="8" eb="10">
      <t>シュウシ</t>
    </rPh>
    <phoneticPr fontId="3"/>
  </si>
  <si>
    <t>資/収 補助活動事業収入</t>
    <rPh sb="0" eb="1">
      <t>シ</t>
    </rPh>
    <rPh sb="2" eb="3">
      <t>シュウ</t>
    </rPh>
    <rPh sb="4" eb="10">
      <t>ホジョカツドウジギョウ</t>
    </rPh>
    <rPh sb="10" eb="12">
      <t>シュウニュウ</t>
    </rPh>
    <phoneticPr fontId="3"/>
  </si>
  <si>
    <t>資/収 補助活動事業支出</t>
    <rPh sb="0" eb="1">
      <t>シ</t>
    </rPh>
    <rPh sb="2" eb="3">
      <t>シュウ</t>
    </rPh>
    <rPh sb="4" eb="10">
      <t>ホジョカツドウジギョウ</t>
    </rPh>
    <rPh sb="10" eb="12">
      <t>シシュツ</t>
    </rPh>
    <phoneticPr fontId="3"/>
  </si>
  <si>
    <t>亊/収 付随事業収入(教育）　　　</t>
    <rPh sb="0" eb="1">
      <t>ジ</t>
    </rPh>
    <rPh sb="2" eb="3">
      <t>シュウ</t>
    </rPh>
    <rPh sb="4" eb="6">
      <t>フズイ</t>
    </rPh>
    <rPh sb="6" eb="8">
      <t>ジギョウ</t>
    </rPh>
    <rPh sb="8" eb="10">
      <t>シュウニュウ</t>
    </rPh>
    <rPh sb="11" eb="13">
      <t>キョウイク</t>
    </rPh>
    <phoneticPr fontId="3"/>
  </si>
  <si>
    <t>亊/収 雑収入(教育）</t>
    <rPh sb="0" eb="1">
      <t>ジ</t>
    </rPh>
    <rPh sb="2" eb="3">
      <t>シュウ</t>
    </rPh>
    <rPh sb="4" eb="7">
      <t>ザツシュウニュウ</t>
    </rPh>
    <rPh sb="8" eb="10">
      <t>キョウイク</t>
    </rPh>
    <phoneticPr fontId="3"/>
  </si>
  <si>
    <t>亊/収 過年度修正額(特別）</t>
    <rPh sb="0" eb="1">
      <t>ジ</t>
    </rPh>
    <rPh sb="2" eb="3">
      <t>シュウ</t>
    </rPh>
    <rPh sb="4" eb="7">
      <t>カネンド</t>
    </rPh>
    <rPh sb="7" eb="10">
      <t>シュウセイガク</t>
    </rPh>
    <rPh sb="11" eb="13">
      <t>トクベツ</t>
    </rPh>
    <phoneticPr fontId="3"/>
  </si>
  <si>
    <t>資/収 雑収入</t>
    <rPh sb="0" eb="1">
      <t>シ</t>
    </rPh>
    <rPh sb="2" eb="3">
      <t>シュウ</t>
    </rPh>
    <rPh sb="4" eb="5">
      <t>ザツ</t>
    </rPh>
    <rPh sb="5" eb="7">
      <t>シュウニュウ</t>
    </rPh>
    <phoneticPr fontId="3"/>
  </si>
  <si>
    <t>活/収 雑収入(教育）</t>
    <rPh sb="0" eb="1">
      <t>カツ</t>
    </rPh>
    <rPh sb="2" eb="3">
      <t>シュウ</t>
    </rPh>
    <rPh sb="4" eb="5">
      <t>ザツ</t>
    </rPh>
    <rPh sb="5" eb="7">
      <t>シュウニュウ</t>
    </rPh>
    <rPh sb="8" eb="10">
      <t>キョウイク</t>
    </rPh>
    <phoneticPr fontId="3"/>
  </si>
  <si>
    <t>活/収 過年度修正収入(その他）</t>
    <rPh sb="0" eb="1">
      <t>カツ</t>
    </rPh>
    <rPh sb="2" eb="3">
      <t>シュウ</t>
    </rPh>
    <rPh sb="4" eb="7">
      <t>カネンド</t>
    </rPh>
    <rPh sb="7" eb="9">
      <t>シュウセイ</t>
    </rPh>
    <rPh sb="9" eb="11">
      <t>シュウニュウ</t>
    </rPh>
    <rPh sb="14" eb="15">
      <t>タ</t>
    </rPh>
    <phoneticPr fontId="3"/>
  </si>
  <si>
    <t xml:space="preserve">  退職金</t>
    <phoneticPr fontId="3"/>
  </si>
  <si>
    <t xml:space="preserve">  管理経費</t>
    <rPh sb="2" eb="4">
      <t>カンリ</t>
    </rPh>
    <rPh sb="4" eb="6">
      <t>ケイヒ</t>
    </rPh>
    <phoneticPr fontId="1"/>
  </si>
  <si>
    <t>資/収 退職金支出</t>
    <rPh sb="0" eb="1">
      <t>シ</t>
    </rPh>
    <rPh sb="2" eb="3">
      <t>シュウ</t>
    </rPh>
    <rPh sb="4" eb="7">
      <t>タイショクキン</t>
    </rPh>
    <rPh sb="7" eb="9">
      <t>シシュツ</t>
    </rPh>
    <phoneticPr fontId="3"/>
  </si>
  <si>
    <t>Ｂ/Ｓ 退職給与引当金本年度末残高</t>
    <rPh sb="4" eb="6">
      <t>タイショク</t>
    </rPh>
    <rPh sb="6" eb="8">
      <t>キュウヨ</t>
    </rPh>
    <rPh sb="8" eb="11">
      <t>ヒキアテキン</t>
    </rPh>
    <rPh sb="11" eb="17">
      <t>ホンネンドマツザンダカ</t>
    </rPh>
    <phoneticPr fontId="3"/>
  </si>
  <si>
    <t>Ｂ/Ｓ 退職給与引当金前年度末残高</t>
    <rPh sb="4" eb="6">
      <t>タイショク</t>
    </rPh>
    <rPh sb="6" eb="8">
      <t>キュウヨ</t>
    </rPh>
    <rPh sb="8" eb="11">
      <t>ヒキアテキン</t>
    </rPh>
    <rPh sb="11" eb="12">
      <t>ゼン</t>
    </rPh>
    <rPh sb="12" eb="15">
      <t>ネンドマツ</t>
    </rPh>
    <rPh sb="15" eb="17">
      <t>ザンダカ</t>
    </rPh>
    <phoneticPr fontId="3"/>
  </si>
  <si>
    <t>亊/収 退職給与引当金特別繰入額(特別）</t>
    <rPh sb="0" eb="1">
      <t>ジ</t>
    </rPh>
    <rPh sb="2" eb="3">
      <t>シュウ</t>
    </rPh>
    <rPh sb="4" eb="16">
      <t>タイショクキュウヨヒキアテキントクベツクリイレガク</t>
    </rPh>
    <rPh sb="17" eb="19">
      <t>トクベツ</t>
    </rPh>
    <phoneticPr fontId="3"/>
  </si>
  <si>
    <t>資/収 退職社団交付金収入</t>
    <rPh sb="0" eb="1">
      <t>シ</t>
    </rPh>
    <rPh sb="4" eb="6">
      <t>タイショク</t>
    </rPh>
    <rPh sb="6" eb="8">
      <t>シャダン</t>
    </rPh>
    <rPh sb="8" eb="11">
      <t>コウフキン</t>
    </rPh>
    <rPh sb="11" eb="13">
      <t>シュウニュウ</t>
    </rPh>
    <phoneticPr fontId="3"/>
  </si>
  <si>
    <t>亊/収 退職社団交付金</t>
    <rPh sb="0" eb="1">
      <t>ジ</t>
    </rPh>
    <rPh sb="4" eb="6">
      <t>タイショク</t>
    </rPh>
    <rPh sb="6" eb="8">
      <t>シャダン</t>
    </rPh>
    <rPh sb="8" eb="11">
      <t>コウフキン</t>
    </rPh>
    <phoneticPr fontId="3"/>
  </si>
  <si>
    <t>固/明 減価償却額の累計額</t>
    <phoneticPr fontId="3"/>
  </si>
  <si>
    <t>亊/収 基本金取崩額 b</t>
    <rPh sb="0" eb="1">
      <t>ジ</t>
    </rPh>
    <phoneticPr fontId="3"/>
  </si>
  <si>
    <t>亊/収 基本金組入額合計 a</t>
    <rPh sb="0" eb="1">
      <t>ジ</t>
    </rPh>
    <rPh sb="10" eb="12">
      <t>ゴウケイ</t>
    </rPh>
    <phoneticPr fontId="3"/>
  </si>
  <si>
    <t>Ｂ/Ｓ 基本金－増減</t>
    <rPh sb="4" eb="7">
      <t>キホンキン</t>
    </rPh>
    <rPh sb="8" eb="10">
      <t>ゾウゲン</t>
    </rPh>
    <phoneticPr fontId="1"/>
  </si>
  <si>
    <t xml:space="preserve">  第1号基本金要組入額</t>
    <rPh sb="2" eb="3">
      <t>ダイ</t>
    </rPh>
    <rPh sb="4" eb="5">
      <t>ゴウ</t>
    </rPh>
    <phoneticPr fontId="3"/>
  </si>
  <si>
    <t xml:space="preserve">  第２号基本金引当特定資産</t>
    <rPh sb="8" eb="10">
      <t>ヒキアテ</t>
    </rPh>
    <rPh sb="10" eb="14">
      <t>トクテイシサン</t>
    </rPh>
    <phoneticPr fontId="1"/>
  </si>
  <si>
    <t xml:space="preserve">  第２号基本金</t>
    <phoneticPr fontId="1"/>
  </si>
  <si>
    <t>活/収 特定資産取崩収入(施設）</t>
    <rPh sb="0" eb="1">
      <t>カツ</t>
    </rPh>
    <rPh sb="2" eb="3">
      <t>シュウ</t>
    </rPh>
    <rPh sb="4" eb="8">
      <t>トクテイシサン</t>
    </rPh>
    <rPh sb="8" eb="10">
      <t>トリクズシ</t>
    </rPh>
    <rPh sb="10" eb="12">
      <t>シュウニュウ</t>
    </rPh>
    <rPh sb="13" eb="15">
      <t>シセツ</t>
    </rPh>
    <phoneticPr fontId="3"/>
  </si>
  <si>
    <t>活/収 特定資産繰入支出(施設）</t>
    <rPh sb="0" eb="1">
      <t>カツ</t>
    </rPh>
    <rPh sb="2" eb="3">
      <t>シュウ</t>
    </rPh>
    <rPh sb="4" eb="8">
      <t>トクテイシサン</t>
    </rPh>
    <rPh sb="8" eb="10">
      <t>クリイレ</t>
    </rPh>
    <rPh sb="10" eb="12">
      <t>シシュツ</t>
    </rPh>
    <rPh sb="13" eb="15">
      <t>シセツ</t>
    </rPh>
    <phoneticPr fontId="3"/>
  </si>
  <si>
    <t xml:space="preserve">  第３号基本金引当特定資産</t>
    <rPh sb="8" eb="10">
      <t>ヒキアテ</t>
    </rPh>
    <rPh sb="10" eb="14">
      <t>トクテイシサン</t>
    </rPh>
    <phoneticPr fontId="1"/>
  </si>
  <si>
    <t xml:space="preserve">  第３号基本金</t>
    <phoneticPr fontId="1"/>
  </si>
  <si>
    <t>Ｂ/Ｓ 同上　 　　　前年度額</t>
    <rPh sb="4" eb="6">
      <t>ドウジョウ</t>
    </rPh>
    <rPh sb="11" eb="14">
      <t>ゼンネンド</t>
    </rPh>
    <rPh sb="14" eb="15">
      <t>ガク</t>
    </rPh>
    <phoneticPr fontId="1"/>
  </si>
  <si>
    <t>固/明 第３号特定資産期末残高</t>
    <rPh sb="0" eb="1">
      <t>コ</t>
    </rPh>
    <rPh sb="2" eb="3">
      <t>メイ</t>
    </rPh>
    <rPh sb="4" eb="5">
      <t>ダイ</t>
    </rPh>
    <rPh sb="6" eb="7">
      <t>ゴウ</t>
    </rPh>
    <rPh sb="7" eb="9">
      <t>トクテイ</t>
    </rPh>
    <rPh sb="9" eb="11">
      <t>シサン</t>
    </rPh>
    <rPh sb="11" eb="13">
      <t>キマツ</t>
    </rPh>
    <rPh sb="13" eb="15">
      <t>ザンダカ</t>
    </rPh>
    <phoneticPr fontId="3"/>
  </si>
  <si>
    <t>固/明 第２号特定資産期末残高</t>
    <rPh sb="0" eb="1">
      <t>コ</t>
    </rPh>
    <rPh sb="2" eb="3">
      <t>メイ</t>
    </rPh>
    <rPh sb="4" eb="5">
      <t>ダイ</t>
    </rPh>
    <rPh sb="6" eb="7">
      <t>ゴウ</t>
    </rPh>
    <rPh sb="7" eb="9">
      <t>トクテイ</t>
    </rPh>
    <rPh sb="9" eb="11">
      <t>シサン</t>
    </rPh>
    <rPh sb="11" eb="13">
      <t>キマツ</t>
    </rPh>
    <rPh sb="13" eb="15">
      <t>ザンダカ</t>
    </rPh>
    <phoneticPr fontId="3"/>
  </si>
  <si>
    <t>基/明 第３号基本金当期末残高</t>
    <rPh sb="0" eb="1">
      <t>モト</t>
    </rPh>
    <rPh sb="2" eb="3">
      <t>メイ</t>
    </rPh>
    <rPh sb="4" eb="5">
      <t>ダイ</t>
    </rPh>
    <rPh sb="6" eb="7">
      <t>ゴウ</t>
    </rPh>
    <rPh sb="10" eb="13">
      <t>トウキマツ</t>
    </rPh>
    <rPh sb="13" eb="14">
      <t>ザン</t>
    </rPh>
    <rPh sb="14" eb="15">
      <t>タカ</t>
    </rPh>
    <phoneticPr fontId="3"/>
  </si>
  <si>
    <t>基/明 第２号基本金当期末残高</t>
    <rPh sb="0" eb="1">
      <t>モト</t>
    </rPh>
    <rPh sb="2" eb="3">
      <t>メイ</t>
    </rPh>
    <rPh sb="4" eb="5">
      <t>ダイ</t>
    </rPh>
    <rPh sb="6" eb="7">
      <t>ゴウ</t>
    </rPh>
    <rPh sb="10" eb="13">
      <t>トウキマツ</t>
    </rPh>
    <rPh sb="13" eb="14">
      <t>ザン</t>
    </rPh>
    <rPh sb="14" eb="15">
      <t>タカ</t>
    </rPh>
    <phoneticPr fontId="3"/>
  </si>
  <si>
    <t xml:space="preserve">  　　　　　　引当特定資産</t>
    <rPh sb="8" eb="10">
      <t>ヒキアテ</t>
    </rPh>
    <rPh sb="10" eb="14">
      <t>トクテイシサン</t>
    </rPh>
    <phoneticPr fontId="1"/>
  </si>
  <si>
    <t>活/収 特定資産取崩収入(その他）</t>
    <rPh sb="0" eb="1">
      <t>カツ</t>
    </rPh>
    <rPh sb="2" eb="3">
      <t>シュウ</t>
    </rPh>
    <rPh sb="4" eb="8">
      <t>トクテイシサン</t>
    </rPh>
    <rPh sb="8" eb="10">
      <t>トリクズシ</t>
    </rPh>
    <rPh sb="10" eb="12">
      <t>シュウニュウ</t>
    </rPh>
    <rPh sb="15" eb="16">
      <t>タ</t>
    </rPh>
    <phoneticPr fontId="3"/>
  </si>
  <si>
    <t>活/収 特定資産繰入支出(その他）</t>
    <rPh sb="0" eb="1">
      <t>カツ</t>
    </rPh>
    <rPh sb="2" eb="3">
      <t>シュウ</t>
    </rPh>
    <rPh sb="4" eb="8">
      <t>トクテイシサン</t>
    </rPh>
    <rPh sb="8" eb="10">
      <t>クリイレ</t>
    </rPh>
    <rPh sb="10" eb="12">
      <t>シシュツ</t>
    </rPh>
    <rPh sb="15" eb="16">
      <t>タ</t>
    </rPh>
    <phoneticPr fontId="3"/>
  </si>
  <si>
    <t>活/収 特定資産繰入支出(　　　）</t>
    <rPh sb="0" eb="1">
      <t>カツ</t>
    </rPh>
    <rPh sb="2" eb="3">
      <t>シュウ</t>
    </rPh>
    <rPh sb="4" eb="8">
      <t>トクテイシサン</t>
    </rPh>
    <rPh sb="8" eb="10">
      <t>クリイレ</t>
    </rPh>
    <rPh sb="10" eb="12">
      <t>シシュツ</t>
    </rPh>
    <phoneticPr fontId="3"/>
  </si>
  <si>
    <t>活/収 特定資産取崩収入(　　　）</t>
    <rPh sb="0" eb="1">
      <t>カツ</t>
    </rPh>
    <rPh sb="2" eb="3">
      <t>シュウ</t>
    </rPh>
    <rPh sb="4" eb="8">
      <t>トクテイシサン</t>
    </rPh>
    <rPh sb="8" eb="10">
      <t>トリクズシ</t>
    </rPh>
    <rPh sb="10" eb="12">
      <t>シュウニュウ</t>
    </rPh>
    <phoneticPr fontId="3"/>
  </si>
  <si>
    <t>活/収　各区分の調整勘定等</t>
    <rPh sb="0" eb="1">
      <t>カツ</t>
    </rPh>
    <rPh sb="2" eb="3">
      <t>シュウ</t>
    </rPh>
    <rPh sb="4" eb="7">
      <t>カククブン</t>
    </rPh>
    <rPh sb="8" eb="10">
      <t>チョウセイ</t>
    </rPh>
    <rPh sb="10" eb="12">
      <t>カンジョウ</t>
    </rPh>
    <rPh sb="12" eb="13">
      <t>トウ</t>
    </rPh>
    <phoneticPr fontId="1"/>
  </si>
  <si>
    <t>注：負の基本金組入前当年度収支差額にはマイナス符号を付す⇒</t>
    <rPh sb="0" eb="1">
      <t>チュウ</t>
    </rPh>
    <rPh sb="23" eb="25">
      <t>フゴウ</t>
    </rPh>
    <rPh sb="26" eb="27">
      <t>フ</t>
    </rPh>
    <phoneticPr fontId="1"/>
  </si>
  <si>
    <t>（決算額）</t>
    <rPh sb="1" eb="4">
      <t>ケサンガク</t>
    </rPh>
    <phoneticPr fontId="1"/>
  </si>
  <si>
    <t>(予算額)　教育活動区分　</t>
    <rPh sb="1" eb="4">
      <t>ヨサンガク</t>
    </rPh>
    <rPh sb="6" eb="8">
      <t>キョウイク</t>
    </rPh>
    <rPh sb="8" eb="10">
      <t>カツドウ</t>
    </rPh>
    <rPh sb="10" eb="12">
      <t>クブン</t>
    </rPh>
    <phoneticPr fontId="1"/>
  </si>
  <si>
    <t>（予算額）</t>
    <rPh sb="1" eb="4">
      <t>ヨサンガク</t>
    </rPh>
    <phoneticPr fontId="1"/>
  </si>
  <si>
    <t>予備費　</t>
    <rPh sb="0" eb="3">
      <t>ヨビヒ</t>
    </rPh>
    <phoneticPr fontId="1"/>
  </si>
  <si>
    <t>資/収 翌年度繰越支払資金</t>
    <rPh sb="4" eb="5">
      <t>ヨク</t>
    </rPh>
    <rPh sb="9" eb="11">
      <t>シハライ</t>
    </rPh>
    <rPh sb="11" eb="13">
      <t>シキン</t>
    </rPh>
    <phoneticPr fontId="3"/>
  </si>
  <si>
    <t>亊/収 有価証券処分差額</t>
    <rPh sb="0" eb="1">
      <t>ジ</t>
    </rPh>
    <rPh sb="4" eb="6">
      <t>ユウカ</t>
    </rPh>
    <rPh sb="6" eb="8">
      <t>ショウケン</t>
    </rPh>
    <rPh sb="8" eb="10">
      <t>ショブン</t>
    </rPh>
    <rPh sb="10" eb="12">
      <t>サガク</t>
    </rPh>
    <phoneticPr fontId="3"/>
  </si>
  <si>
    <t>亊/収 有価証券評価差額</t>
    <rPh sb="0" eb="1">
      <t>ジ</t>
    </rPh>
    <rPh sb="4" eb="6">
      <t>ユウカ</t>
    </rPh>
    <rPh sb="6" eb="8">
      <t>ショウケン</t>
    </rPh>
    <rPh sb="8" eb="10">
      <t>ヒョウカ</t>
    </rPh>
    <rPh sb="10" eb="12">
      <t>サガク</t>
    </rPh>
    <phoneticPr fontId="3"/>
  </si>
  <si>
    <t>←減価償却額にはマイナス符号を付す</t>
    <rPh sb="1" eb="3">
      <t>ゲンカ</t>
    </rPh>
    <rPh sb="3" eb="6">
      <t>ショウキャクガク</t>
    </rPh>
    <rPh sb="12" eb="14">
      <t>フゴウ</t>
    </rPh>
    <rPh sb="15" eb="16">
      <t>フ</t>
    </rPh>
    <phoneticPr fontId="1"/>
  </si>
  <si>
    <t>活/収 翌年度繰越支払資金</t>
    <rPh sb="0" eb="1">
      <t>カツ</t>
    </rPh>
    <rPh sb="4" eb="5">
      <t>ヨク</t>
    </rPh>
    <rPh sb="9" eb="11">
      <t>シハライ</t>
    </rPh>
    <rPh sb="11" eb="13">
      <t>シキン</t>
    </rPh>
    <phoneticPr fontId="3"/>
  </si>
  <si>
    <t>活/収 前年度繰越支払資金</t>
    <rPh sb="0" eb="1">
      <t>カツ</t>
    </rPh>
    <rPh sb="4" eb="5">
      <t>ゼン</t>
    </rPh>
    <rPh sb="9" eb="11">
      <t>シハライ</t>
    </rPh>
    <rPh sb="11" eb="13">
      <t>シキン</t>
    </rPh>
    <phoneticPr fontId="3"/>
  </si>
  <si>
    <t>活/収　各区分の収入計</t>
    <rPh sb="0" eb="1">
      <t>カツ</t>
    </rPh>
    <rPh sb="2" eb="3">
      <t>シュウ</t>
    </rPh>
    <rPh sb="4" eb="7">
      <t>カククブン</t>
    </rPh>
    <phoneticPr fontId="3"/>
  </si>
  <si>
    <t>活/収　各区分の支出計</t>
    <rPh sb="0" eb="1">
      <t>カツ</t>
    </rPh>
    <rPh sb="2" eb="3">
      <t>シュウ</t>
    </rPh>
    <rPh sb="4" eb="7">
      <t>カククブン</t>
    </rPh>
    <rPh sb="8" eb="10">
      <t>シシュツ</t>
    </rPh>
    <phoneticPr fontId="3"/>
  </si>
  <si>
    <t>亊/収　　　各区分の収入計</t>
    <rPh sb="6" eb="9">
      <t>カククブン</t>
    </rPh>
    <phoneticPr fontId="3"/>
  </si>
  <si>
    <t>亊/収　　　各区分の支出計</t>
    <rPh sb="6" eb="9">
      <t>カククブン</t>
    </rPh>
    <rPh sb="10" eb="12">
      <t>シシュツ</t>
    </rPh>
    <phoneticPr fontId="3"/>
  </si>
  <si>
    <t>亊/収　（参考）事業活動収入計</t>
    <rPh sb="5" eb="7">
      <t>サンコウ</t>
    </rPh>
    <rPh sb="8" eb="10">
      <t>ジギョウ</t>
    </rPh>
    <rPh sb="10" eb="12">
      <t>カツドウ</t>
    </rPh>
    <rPh sb="12" eb="15">
      <t>シュウニュウケイ</t>
    </rPh>
    <phoneticPr fontId="1"/>
  </si>
  <si>
    <t>亊/収　（参考）事業活動支出計</t>
    <rPh sb="5" eb="7">
      <t>サンコウ</t>
    </rPh>
    <rPh sb="8" eb="10">
      <t>ジギョウ</t>
    </rPh>
    <rPh sb="10" eb="12">
      <t>カツドウ</t>
    </rPh>
    <rPh sb="12" eb="14">
      <t>シシュツ</t>
    </rPh>
    <rPh sb="14" eb="15">
      <t>ケイ</t>
    </rPh>
    <phoneticPr fontId="1"/>
  </si>
  <si>
    <t>支払資金の増減額：上記差引　</t>
    <rPh sb="0" eb="2">
      <t>シハライ</t>
    </rPh>
    <rPh sb="2" eb="4">
      <t>シキン</t>
    </rPh>
    <rPh sb="5" eb="8">
      <t>ゾウゲンガク</t>
    </rPh>
    <phoneticPr fontId="1"/>
  </si>
  <si>
    <t>注）負の調整勘定等には
マイナス符号を付す</t>
    <rPh sb="2" eb="3">
      <t>フ</t>
    </rPh>
    <rPh sb="4" eb="9">
      <t>チョウセイカンジョウナド</t>
    </rPh>
    <rPh sb="16" eb="18">
      <t>フゴウ</t>
    </rPh>
    <rPh sb="19" eb="20">
      <t>フ</t>
    </rPh>
    <phoneticPr fontId="1"/>
  </si>
  <si>
    <t>亊/収 有価証券売却差額</t>
    <rPh sb="0" eb="1">
      <t>ジ</t>
    </rPh>
    <rPh sb="4" eb="6">
      <t>ユウカ</t>
    </rPh>
    <rPh sb="6" eb="8">
      <t>ショウケン</t>
    </rPh>
    <rPh sb="8" eb="10">
      <t>バイキャク</t>
    </rPh>
    <rPh sb="10" eb="12">
      <t>サガク</t>
    </rPh>
    <phoneticPr fontId="3"/>
  </si>
  <si>
    <t>　　前期末手形債務支払支出</t>
    <rPh sb="2" eb="5">
      <t>ゼンキマツ</t>
    </rPh>
    <rPh sb="5" eb="7">
      <t>テガタ</t>
    </rPh>
    <rPh sb="7" eb="9">
      <t>サイム</t>
    </rPh>
    <rPh sb="9" eb="11">
      <t>シハライ</t>
    </rPh>
    <rPh sb="11" eb="13">
      <t>シシュツ</t>
    </rPh>
    <phoneticPr fontId="1"/>
  </si>
  <si>
    <t>　　前期末手形債権収入</t>
    <rPh sb="2" eb="5">
      <t>ゼンキマツ</t>
    </rPh>
    <rPh sb="5" eb="7">
      <t>テガタ</t>
    </rPh>
    <rPh sb="7" eb="9">
      <t>サイケン</t>
    </rPh>
    <rPh sb="9" eb="11">
      <t>シュウニュウ</t>
    </rPh>
    <phoneticPr fontId="1"/>
  </si>
  <si>
    <t>資/収 立替金回収収入</t>
  </si>
  <si>
    <t>資/収 立替金支払支出</t>
  </si>
  <si>
    <t>活/収 施設設備寄付金収入(施設）</t>
    <rPh sb="0" eb="1">
      <t>カツ</t>
    </rPh>
    <rPh sb="2" eb="3">
      <t>シュウ</t>
    </rPh>
    <rPh sb="4" eb="6">
      <t>シセツ</t>
    </rPh>
    <rPh sb="6" eb="8">
      <t>セツビ</t>
    </rPh>
    <rPh sb="8" eb="11">
      <t>キフキン</t>
    </rPh>
    <rPh sb="11" eb="13">
      <t>シュウニュウ</t>
    </rPh>
    <rPh sb="14" eb="16">
      <t>シセツ</t>
    </rPh>
    <phoneticPr fontId="3"/>
  </si>
  <si>
    <t>教育活動外区分　</t>
    <rPh sb="4" eb="5">
      <t>ガイ</t>
    </rPh>
    <rPh sb="5" eb="7">
      <t>クブン</t>
    </rPh>
    <phoneticPr fontId="1"/>
  </si>
  <si>
    <t>教育活動外区分　</t>
    <rPh sb="5" eb="7">
      <t>クブン</t>
    </rPh>
    <phoneticPr fontId="1"/>
  </si>
  <si>
    <t>特別区分　</t>
    <rPh sb="0" eb="2">
      <t>トクベツ</t>
    </rPh>
    <rPh sb="2" eb="4">
      <t>クブン</t>
    </rPh>
    <phoneticPr fontId="1"/>
  </si>
  <si>
    <t>特別区分　</t>
    <rPh sb="2" eb="4">
      <t>クブン</t>
    </rPh>
    <phoneticPr fontId="1"/>
  </si>
  <si>
    <t>固/明 有形固定期末残高±α</t>
    <rPh sb="5" eb="6">
      <t>ケイ</t>
    </rPh>
    <rPh sb="7" eb="8">
      <t>テイ</t>
    </rPh>
    <phoneticPr fontId="3"/>
  </si>
  <si>
    <t>判定「×」の場合は、
非資金項目の有無をチェック</t>
    <rPh sb="0" eb="2">
      <t>ハンテイ</t>
    </rPh>
    <rPh sb="6" eb="8">
      <t>バアイ</t>
    </rPh>
    <rPh sb="11" eb="12">
      <t>ヒ</t>
    </rPh>
    <rPh sb="12" eb="14">
      <t>シキン</t>
    </rPh>
    <rPh sb="14" eb="16">
      <t>コウモク</t>
    </rPh>
    <rPh sb="17" eb="19">
      <t>ウム</t>
    </rPh>
    <phoneticPr fontId="1"/>
  </si>
  <si>
    <t>固/明 退職給与特定資産期末残高</t>
    <rPh sb="0" eb="1">
      <t>コ</t>
    </rPh>
    <rPh sb="2" eb="3">
      <t>メイ</t>
    </rPh>
    <rPh sb="4" eb="6">
      <t>タイショク</t>
    </rPh>
    <rPh sb="6" eb="8">
      <t>キュウヨ</t>
    </rPh>
    <rPh sb="8" eb="10">
      <t>トクテイ</t>
    </rPh>
    <rPh sb="10" eb="12">
      <t>シサン</t>
    </rPh>
    <rPh sb="12" eb="14">
      <t>キマツ</t>
    </rPh>
    <rPh sb="14" eb="16">
      <t>ザンダカ</t>
    </rPh>
    <phoneticPr fontId="3"/>
  </si>
  <si>
    <t>固/明 減価償却特定資産期末残高</t>
    <rPh sb="0" eb="1">
      <t>コ</t>
    </rPh>
    <rPh sb="2" eb="3">
      <t>メイ</t>
    </rPh>
    <rPh sb="4" eb="6">
      <t>ゲンカ</t>
    </rPh>
    <rPh sb="6" eb="8">
      <t>ショウキャク</t>
    </rPh>
    <rPh sb="8" eb="10">
      <t>トクテイ</t>
    </rPh>
    <rPh sb="10" eb="12">
      <t>シサン</t>
    </rPh>
    <rPh sb="12" eb="14">
      <t>キマツ</t>
    </rPh>
    <rPh sb="14" eb="16">
      <t>ザンダカ</t>
    </rPh>
    <phoneticPr fontId="3"/>
  </si>
  <si>
    <t xml:space="preserve">  賞与引当金</t>
    <rPh sb="2" eb="4">
      <t>ショウヨ</t>
    </rPh>
    <rPh sb="4" eb="7">
      <t>ヒキアテキン</t>
    </rPh>
    <phoneticPr fontId="3"/>
  </si>
  <si>
    <t>Ｂ/Ｓ 賞与引当金本年度末残高</t>
    <rPh sb="4" eb="6">
      <t>ショウヨ</t>
    </rPh>
    <rPh sb="6" eb="9">
      <t>ヒキアテキン</t>
    </rPh>
    <rPh sb="9" eb="15">
      <t>ホンネンドマツザンダカ</t>
    </rPh>
    <phoneticPr fontId="3"/>
  </si>
  <si>
    <t>亊/収 退職給与引当金繰入額</t>
    <rPh sb="0" eb="1">
      <t>ジ</t>
    </rPh>
    <rPh sb="2" eb="3">
      <t>シュウ</t>
    </rPh>
    <rPh sb="4" eb="6">
      <t>タイショク</t>
    </rPh>
    <rPh sb="6" eb="8">
      <t>キュウヨ</t>
    </rPh>
    <rPh sb="8" eb="10">
      <t>ヒキアテ</t>
    </rPh>
    <rPh sb="10" eb="11">
      <t>キン</t>
    </rPh>
    <rPh sb="11" eb="13">
      <t>クリイレ</t>
    </rPh>
    <rPh sb="13" eb="14">
      <t>ガク</t>
    </rPh>
    <phoneticPr fontId="3"/>
  </si>
  <si>
    <t>亊/収 退職金</t>
    <rPh sb="0" eb="1">
      <t>ジ</t>
    </rPh>
    <rPh sb="4" eb="7">
      <t>タイショクキン</t>
    </rPh>
    <phoneticPr fontId="3"/>
  </si>
  <si>
    <t>亊/収 賞与引当金繰入額(教員）</t>
    <rPh sb="0" eb="1">
      <t>ジ</t>
    </rPh>
    <rPh sb="2" eb="3">
      <t>シュウ</t>
    </rPh>
    <rPh sb="4" eb="9">
      <t>ショウヨヒキアテキン</t>
    </rPh>
    <rPh sb="9" eb="11">
      <t>クリイレ</t>
    </rPh>
    <rPh sb="11" eb="12">
      <t>ガク</t>
    </rPh>
    <rPh sb="13" eb="15">
      <t>キョウイン</t>
    </rPh>
    <phoneticPr fontId="3"/>
  </si>
  <si>
    <t>亊/収 賞与引当金繰入額(職員）</t>
    <rPh sb="0" eb="1">
      <t>ジ</t>
    </rPh>
    <rPh sb="2" eb="3">
      <t>シュウ</t>
    </rPh>
    <rPh sb="4" eb="9">
      <t>ショウヨヒキアテキン</t>
    </rPh>
    <rPh sb="9" eb="11">
      <t>クリイレ</t>
    </rPh>
    <rPh sb="11" eb="12">
      <t>ガク</t>
    </rPh>
    <rPh sb="13" eb="15">
      <t>ショクイン</t>
    </rPh>
    <phoneticPr fontId="3"/>
  </si>
  <si>
    <t>Ｂ/Ｓ 役員退職給与引当金本年度末残高</t>
    <rPh sb="4" eb="6">
      <t>ヤクイン</t>
    </rPh>
    <rPh sb="6" eb="8">
      <t>タイショク</t>
    </rPh>
    <rPh sb="8" eb="10">
      <t>キュウヨ</t>
    </rPh>
    <rPh sb="10" eb="13">
      <t>ヒキアテキン</t>
    </rPh>
    <rPh sb="13" eb="19">
      <t>ホンネンドマツザンダカ</t>
    </rPh>
    <phoneticPr fontId="3"/>
  </si>
  <si>
    <t>Ｂ/Ｓ 役員退職給与引当金前年度末残高</t>
    <rPh sb="4" eb="6">
      <t>ヤクイン</t>
    </rPh>
    <rPh sb="6" eb="8">
      <t>タイショク</t>
    </rPh>
    <rPh sb="8" eb="10">
      <t>キュウヨ</t>
    </rPh>
    <rPh sb="10" eb="13">
      <t>ヒキアテキン</t>
    </rPh>
    <rPh sb="13" eb="14">
      <t>ゼン</t>
    </rPh>
    <rPh sb="14" eb="17">
      <t>ネンドマツ</t>
    </rPh>
    <rPh sb="17" eb="19">
      <t>ザンダカ</t>
    </rPh>
    <phoneticPr fontId="3"/>
  </si>
  <si>
    <t xml:space="preserve">  役員賞与引当金</t>
    <rPh sb="2" eb="4">
      <t>ヤクイン</t>
    </rPh>
    <rPh sb="4" eb="6">
      <t>ショウヨ</t>
    </rPh>
    <rPh sb="6" eb="9">
      <t>ヒキアテキン</t>
    </rPh>
    <phoneticPr fontId="3"/>
  </si>
  <si>
    <t>亊/収 賞与引当金繰入額(役員）</t>
    <rPh sb="0" eb="1">
      <t>ジ</t>
    </rPh>
    <rPh sb="2" eb="3">
      <t>シュウ</t>
    </rPh>
    <rPh sb="4" eb="9">
      <t>ショウヨヒキアテキン</t>
    </rPh>
    <rPh sb="9" eb="11">
      <t>クリイレ</t>
    </rPh>
    <rPh sb="11" eb="12">
      <t>ガク</t>
    </rPh>
    <rPh sb="13" eb="15">
      <t>ヤクイン</t>
    </rPh>
    <phoneticPr fontId="3"/>
  </si>
  <si>
    <t>Ｂ/Ｓ 役員賞与引当金本年度末残高</t>
    <rPh sb="4" eb="6">
      <t>ヤクイン</t>
    </rPh>
    <rPh sb="6" eb="8">
      <t>ショウヨ</t>
    </rPh>
    <rPh sb="8" eb="11">
      <t>ヒキアテキン</t>
    </rPh>
    <rPh sb="11" eb="17">
      <t>ホンネンドマツザンダカ</t>
    </rPh>
    <phoneticPr fontId="3"/>
  </si>
  <si>
    <t>Ｂ/Ｓ 資産の部合計</t>
    <rPh sb="4" eb="6">
      <t>シサン</t>
    </rPh>
    <rPh sb="7" eb="8">
      <t>ブ</t>
    </rPh>
    <rPh sb="8" eb="10">
      <t>ゴウケイ</t>
    </rPh>
    <phoneticPr fontId="1"/>
  </si>
  <si>
    <t>Ｂ/Ｓ 負債の部合計</t>
    <rPh sb="4" eb="6">
      <t>フサイ</t>
    </rPh>
    <rPh sb="7" eb="8">
      <t>ブ</t>
    </rPh>
    <rPh sb="8" eb="10">
      <t>ゴウケイ</t>
    </rPh>
    <phoneticPr fontId="1"/>
  </si>
  <si>
    <t>財産目録</t>
    <rPh sb="0" eb="4">
      <t>ザイサンモクロク</t>
    </rPh>
    <phoneticPr fontId="1"/>
  </si>
  <si>
    <t>判定「×」の場合は、組入資産内容をチェック　↑</t>
    <rPh sb="0" eb="2">
      <t>ハンテイ</t>
    </rPh>
    <rPh sb="6" eb="8">
      <t>バアイ</t>
    </rPh>
    <rPh sb="10" eb="12">
      <t>クミイレ</t>
    </rPh>
    <rPh sb="12" eb="16">
      <t>シサンナイヨウ</t>
    </rPh>
    <phoneticPr fontId="1"/>
  </si>
  <si>
    <t>注記表のチェック</t>
    <rPh sb="0" eb="3">
      <t>チュウキヒョウ</t>
    </rPh>
    <phoneticPr fontId="1"/>
  </si>
  <si>
    <t xml:space="preserve">  第4号基本金</t>
    <rPh sb="2" eb="3">
      <t>ダイ</t>
    </rPh>
    <rPh sb="4" eb="5">
      <t>ゴウ</t>
    </rPh>
    <phoneticPr fontId="3"/>
  </si>
  <si>
    <t>基/明 第4号基本金当期末残高</t>
    <rPh sb="4" eb="5">
      <t>ダイ</t>
    </rPh>
    <rPh sb="6" eb="10">
      <t>ゴウキホンキン</t>
    </rPh>
    <rPh sb="10" eb="13">
      <t>トウキマツ</t>
    </rPh>
    <rPh sb="13" eb="15">
      <t>ザンダカ</t>
    </rPh>
    <phoneticPr fontId="3"/>
  </si>
  <si>
    <t>　セグメント情報</t>
    <rPh sb="6" eb="8">
      <t>ジョウホウ</t>
    </rPh>
    <phoneticPr fontId="1"/>
  </si>
  <si>
    <t>事/収 教育活動収入計</t>
    <rPh sb="0" eb="1">
      <t>ジ</t>
    </rPh>
    <rPh sb="2" eb="3">
      <t>シュウ</t>
    </rPh>
    <rPh sb="4" eb="6">
      <t>キョウイク</t>
    </rPh>
    <rPh sb="6" eb="8">
      <t>カツドウ</t>
    </rPh>
    <rPh sb="8" eb="11">
      <t>シュウニュウケイ</t>
    </rPh>
    <phoneticPr fontId="3"/>
  </si>
  <si>
    <t>事/収 教育活動支出計</t>
    <rPh sb="0" eb="1">
      <t>ジ</t>
    </rPh>
    <rPh sb="2" eb="3">
      <t>シュウ</t>
    </rPh>
    <rPh sb="4" eb="6">
      <t>キョウイク</t>
    </rPh>
    <rPh sb="6" eb="8">
      <t>カツドウ</t>
    </rPh>
    <rPh sb="8" eb="10">
      <t>シシュツ</t>
    </rPh>
    <rPh sb="10" eb="11">
      <t>ケイ</t>
    </rPh>
    <phoneticPr fontId="3"/>
  </si>
  <si>
    <t>事/収 教育活動収支差額</t>
    <rPh sb="4" eb="6">
      <t>キョウイク</t>
    </rPh>
    <rPh sb="6" eb="8">
      <t>カツドウ</t>
    </rPh>
    <rPh sb="8" eb="10">
      <t>シュウシ</t>
    </rPh>
    <rPh sb="10" eb="12">
      <t>サガク</t>
    </rPh>
    <phoneticPr fontId="1"/>
  </si>
  <si>
    <t>事/収 教育活動外収支差額</t>
    <rPh sb="8" eb="10">
      <t>キョウイク</t>
    </rPh>
    <rPh sb="10" eb="13">
      <t>カツドウガイシュウシサガク</t>
    </rPh>
    <phoneticPr fontId="1"/>
  </si>
  <si>
    <t>事/収 経常収支差額</t>
    <rPh sb="8" eb="10">
      <t>ケイジョウシュウシサガク</t>
    </rPh>
    <phoneticPr fontId="1"/>
  </si>
  <si>
    <t>事/収 特別収支差額</t>
    <rPh sb="4" eb="6">
      <t>トクベツ</t>
    </rPh>
    <rPh sb="6" eb="8">
      <t>シュウシ</t>
    </rPh>
    <rPh sb="8" eb="10">
      <t>サガク</t>
    </rPh>
    <phoneticPr fontId="1"/>
  </si>
  <si>
    <t>事/収 基本金組入前当年度収支差額</t>
    <rPh sb="4" eb="7">
      <t>キホンキン</t>
    </rPh>
    <rPh sb="7" eb="9">
      <t>クミイレ</t>
    </rPh>
    <rPh sb="9" eb="10">
      <t>マエ</t>
    </rPh>
    <rPh sb="10" eb="13">
      <t>トウネンド</t>
    </rPh>
    <rPh sb="13" eb="15">
      <t>シュウシ</t>
    </rPh>
    <rPh sb="15" eb="17">
      <t>サガク</t>
    </rPh>
    <phoneticPr fontId="1"/>
  </si>
  <si>
    <t>事/収 基本金組入額合計</t>
    <rPh sb="4" eb="7">
      <t>キホンキン</t>
    </rPh>
    <rPh sb="7" eb="10">
      <t>クミイレガク</t>
    </rPh>
    <rPh sb="10" eb="12">
      <t>ゴウケイ</t>
    </rPh>
    <phoneticPr fontId="1"/>
  </si>
  <si>
    <t>事/収 当年度収支差額</t>
    <rPh sb="4" eb="5">
      <t>トウ</t>
    </rPh>
    <rPh sb="5" eb="7">
      <t>ネンド</t>
    </rPh>
    <rPh sb="7" eb="9">
      <t>シュウシ</t>
    </rPh>
    <rPh sb="9" eb="11">
      <t>サガク</t>
    </rPh>
    <phoneticPr fontId="1"/>
  </si>
  <si>
    <t>-</t>
    <phoneticPr fontId="1"/>
  </si>
  <si>
    <t xml:space="preserve">  教育研究経費</t>
    <rPh sb="2" eb="4">
      <t>キョウイク</t>
    </rPh>
    <rPh sb="4" eb="6">
      <t>ケンキュウ</t>
    </rPh>
    <rPh sb="6" eb="8">
      <t>ケイヒ</t>
    </rPh>
    <phoneticPr fontId="1"/>
  </si>
  <si>
    <t>固/明 特定資産・差引期末残高</t>
    <rPh sb="4" eb="6">
      <t>トクテイ</t>
    </rPh>
    <rPh sb="6" eb="8">
      <t>シサン</t>
    </rPh>
    <rPh sb="9" eb="11">
      <t>サシヒキ</t>
    </rPh>
    <phoneticPr fontId="3"/>
  </si>
  <si>
    <t>固/明 有形固定資産・差引期末残高</t>
    <rPh sb="5" eb="6">
      <t>ケイ</t>
    </rPh>
    <rPh sb="7" eb="8">
      <t>テイ</t>
    </rPh>
    <rPh sb="8" eb="10">
      <t>シサン</t>
    </rPh>
    <rPh sb="11" eb="13">
      <t>サシヒキ</t>
    </rPh>
    <phoneticPr fontId="3"/>
  </si>
  <si>
    <t>固/明 その他の固定資産・差引期末残高</t>
    <rPh sb="6" eb="7">
      <t>タ</t>
    </rPh>
    <rPh sb="8" eb="10">
      <t>コテイ</t>
    </rPh>
    <rPh sb="10" eb="12">
      <t>シサン</t>
    </rPh>
    <rPh sb="13" eb="15">
      <t>サシヒキ</t>
    </rPh>
    <phoneticPr fontId="3"/>
  </si>
  <si>
    <t>　有形固定資産</t>
    <rPh sb="1" eb="3">
      <t>ユウケイ</t>
    </rPh>
    <rPh sb="3" eb="7">
      <t>コテイシサン</t>
    </rPh>
    <phoneticPr fontId="1"/>
  </si>
  <si>
    <t>　特定資産</t>
    <rPh sb="1" eb="3">
      <t>トクテイ</t>
    </rPh>
    <rPh sb="3" eb="5">
      <t>シサン</t>
    </rPh>
    <phoneticPr fontId="1"/>
  </si>
  <si>
    <t>　その他の固定資産</t>
    <rPh sb="3" eb="4">
      <t>タ</t>
    </rPh>
    <rPh sb="5" eb="7">
      <t>コテイ</t>
    </rPh>
    <rPh sb="7" eb="9">
      <t>シサン</t>
    </rPh>
    <phoneticPr fontId="1"/>
  </si>
  <si>
    <t>固/明 合計・差引期末残高</t>
    <rPh sb="4" eb="6">
      <t>ゴウケイ</t>
    </rPh>
    <rPh sb="7" eb="9">
      <t>サシヒキ</t>
    </rPh>
    <phoneticPr fontId="3"/>
  </si>
  <si>
    <t>固/明 合計・期末残高</t>
    <rPh sb="7" eb="9">
      <t>キマツ</t>
    </rPh>
    <rPh sb="9" eb="11">
      <t>ザンダカ</t>
    </rPh>
    <phoneticPr fontId="1"/>
  </si>
  <si>
    <t>固/明 合計・減価償却額の累計額</t>
    <rPh sb="4" eb="6">
      <t>ゴウケイ</t>
    </rPh>
    <rPh sb="7" eb="12">
      <t>ゲンカショウキャクガク</t>
    </rPh>
    <rPh sb="13" eb="16">
      <t>ルイケイガク</t>
    </rPh>
    <phoneticPr fontId="3"/>
  </si>
  <si>
    <t>固/明 合計・期末残高</t>
    <rPh sb="4" eb="6">
      <t>ゴウケイ</t>
    </rPh>
    <rPh sb="7" eb="9">
      <t>キマツ</t>
    </rPh>
    <phoneticPr fontId="3"/>
  </si>
  <si>
    <t>B/S 当年度末固定資産</t>
    <rPh sb="4" eb="5">
      <t>トウ</t>
    </rPh>
    <rPh sb="10" eb="12">
      <t>シサン</t>
    </rPh>
    <phoneticPr fontId="3"/>
  </si>
  <si>
    <t>Ｂ/Ｓ 第１号基本金・前年度末</t>
    <rPh sb="4" eb="5">
      <t>ダイ</t>
    </rPh>
    <rPh sb="6" eb="7">
      <t>ゴウ</t>
    </rPh>
    <rPh sb="7" eb="9">
      <t>キホン</t>
    </rPh>
    <rPh sb="9" eb="10">
      <t>キン</t>
    </rPh>
    <rPh sb="11" eb="14">
      <t>ゼンネンド</t>
    </rPh>
    <rPh sb="14" eb="15">
      <t>マツ</t>
    </rPh>
    <phoneticPr fontId="3"/>
  </si>
  <si>
    <t>Ｂ/Ｓ 第２号基本金・前年度末</t>
    <rPh sb="4" eb="5">
      <t>ダイ</t>
    </rPh>
    <rPh sb="6" eb="7">
      <t>ゴウ</t>
    </rPh>
    <rPh sb="7" eb="9">
      <t>キホン</t>
    </rPh>
    <rPh sb="9" eb="10">
      <t>キン</t>
    </rPh>
    <rPh sb="11" eb="14">
      <t>ゼンネンド</t>
    </rPh>
    <rPh sb="14" eb="15">
      <t>マツ</t>
    </rPh>
    <phoneticPr fontId="3"/>
  </si>
  <si>
    <t>Ｂ/Ｓ 第３号基本金・前年度末</t>
    <rPh sb="4" eb="5">
      <t>ダイ</t>
    </rPh>
    <rPh sb="6" eb="7">
      <t>ゴウ</t>
    </rPh>
    <rPh sb="7" eb="9">
      <t>キホン</t>
    </rPh>
    <rPh sb="9" eb="10">
      <t>キン</t>
    </rPh>
    <rPh sb="11" eb="14">
      <t>ゼンネンド</t>
    </rPh>
    <rPh sb="14" eb="15">
      <t>マツ</t>
    </rPh>
    <phoneticPr fontId="3"/>
  </si>
  <si>
    <t>Ｂ/Ｓ 第４号基本金・前年度末</t>
    <rPh sb="4" eb="5">
      <t>ダイ</t>
    </rPh>
    <rPh sb="6" eb="7">
      <t>ゴウ</t>
    </rPh>
    <rPh sb="7" eb="9">
      <t>キホン</t>
    </rPh>
    <rPh sb="9" eb="10">
      <t>キン</t>
    </rPh>
    <rPh sb="11" eb="14">
      <t>ゼンネンド</t>
    </rPh>
    <rPh sb="14" eb="15">
      <t>マツ</t>
    </rPh>
    <phoneticPr fontId="3"/>
  </si>
  <si>
    <t>基/明 第１号基本金・前期繰越高</t>
    <rPh sb="11" eb="13">
      <t>ゼンキ</t>
    </rPh>
    <rPh sb="13" eb="16">
      <t>クリコシダカ</t>
    </rPh>
    <phoneticPr fontId="1"/>
  </si>
  <si>
    <t>基/明 第２号基本金・前期繰越高</t>
    <rPh sb="11" eb="13">
      <t>ゼンキ</t>
    </rPh>
    <rPh sb="13" eb="16">
      <t>クリコシダカ</t>
    </rPh>
    <phoneticPr fontId="1"/>
  </si>
  <si>
    <t>基/明 第３号基本金・前期繰越高</t>
    <rPh sb="11" eb="13">
      <t>ゼンキ</t>
    </rPh>
    <rPh sb="13" eb="16">
      <t>クリコシダカ</t>
    </rPh>
    <phoneticPr fontId="1"/>
  </si>
  <si>
    <t>基/明 第４号基本金・前期繰越高</t>
    <rPh sb="11" eb="13">
      <t>ゼンキ</t>
    </rPh>
    <rPh sb="13" eb="16">
      <t>クリコシダカ</t>
    </rPh>
    <phoneticPr fontId="1"/>
  </si>
  <si>
    <t>＜組入高＞</t>
    <rPh sb="1" eb="4">
      <t>キミイレダカ</t>
    </rPh>
    <phoneticPr fontId="1"/>
  </si>
  <si>
    <t>同上差引（a－ｂ）</t>
    <rPh sb="0" eb="2">
      <t>ドウジョウ</t>
    </rPh>
    <rPh sb="2" eb="4">
      <t>サシヒキ</t>
    </rPh>
    <phoneticPr fontId="1"/>
  </si>
  <si>
    <t xml:space="preserve">  基本金取崩額　　　C</t>
    <phoneticPr fontId="3"/>
  </si>
  <si>
    <t xml:space="preserve">  基本金組入額　　　B</t>
    <phoneticPr fontId="3"/>
  </si>
  <si>
    <t xml:space="preserve">A </t>
    <phoneticPr fontId="1"/>
  </si>
  <si>
    <t>　　　　　計</t>
    <rPh sb="5" eb="6">
      <t>ケイ</t>
    </rPh>
    <phoneticPr fontId="1"/>
  </si>
  <si>
    <t xml:space="preserve">計　　　　　　＜組入高＞  </t>
    <rPh sb="0" eb="1">
      <t>ケイ</t>
    </rPh>
    <rPh sb="8" eb="11">
      <t>キミイレダカ</t>
    </rPh>
    <phoneticPr fontId="1"/>
  </si>
  <si>
    <t>基/明 第１号基本金・当期末残高</t>
    <rPh sb="11" eb="14">
      <t>トウキマツ</t>
    </rPh>
    <rPh sb="14" eb="16">
      <t>ザンダカ</t>
    </rPh>
    <phoneticPr fontId="1"/>
  </si>
  <si>
    <t>基/明 第２号基本金・当期末残高</t>
    <phoneticPr fontId="1"/>
  </si>
  <si>
    <t>基/明 第３号基本金・当期末残高</t>
    <phoneticPr fontId="1"/>
  </si>
  <si>
    <t>基/明 第４号基本金・当期末残高</t>
    <phoneticPr fontId="1"/>
  </si>
  <si>
    <t>基/明 合計・当期組入額</t>
    <rPh sb="11" eb="12">
      <t>ガク</t>
    </rPh>
    <phoneticPr fontId="3"/>
  </si>
  <si>
    <t>基/明 合計・当期取崩額</t>
    <rPh sb="11" eb="12">
      <t>ガク</t>
    </rPh>
    <phoneticPr fontId="3"/>
  </si>
  <si>
    <t>注記・減価償却額の累計額の合計額</t>
    <rPh sb="0" eb="2">
      <t>チュウキ</t>
    </rPh>
    <rPh sb="3" eb="5">
      <t>ゲンカ</t>
    </rPh>
    <rPh sb="5" eb="8">
      <t>ショウキャクガク</t>
    </rPh>
    <rPh sb="13" eb="16">
      <t>ゴウケイガク</t>
    </rPh>
    <phoneticPr fontId="3"/>
  </si>
  <si>
    <t>注記・(1)第4号基本金</t>
    <rPh sb="0" eb="2">
      <t>チュウキ</t>
    </rPh>
    <rPh sb="6" eb="7">
      <t>ダイ</t>
    </rPh>
    <rPh sb="8" eb="12">
      <t>ゴウキホンキン</t>
    </rPh>
    <phoneticPr fontId="3"/>
  </si>
  <si>
    <t>注記・基本金未組入高</t>
    <rPh sb="0" eb="2">
      <t>チュウキ</t>
    </rPh>
    <rPh sb="3" eb="6">
      <t>キホンキン</t>
    </rPh>
    <rPh sb="6" eb="8">
      <t>ミクミ</t>
    </rPh>
    <phoneticPr fontId="3"/>
  </si>
  <si>
    <t>注記・教育活動収入計</t>
    <rPh sb="0" eb="2">
      <t>チュウキ</t>
    </rPh>
    <rPh sb="3" eb="5">
      <t>キョウイク</t>
    </rPh>
    <rPh sb="5" eb="7">
      <t>カツドウ</t>
    </rPh>
    <rPh sb="7" eb="10">
      <t>シュウニュウケイ</t>
    </rPh>
    <phoneticPr fontId="1"/>
  </si>
  <si>
    <t>注記・教育活動支出計</t>
    <rPh sb="6" eb="8">
      <t>キョウイク</t>
    </rPh>
    <rPh sb="8" eb="10">
      <t>カツドウシシュツケイ</t>
    </rPh>
    <phoneticPr fontId="1"/>
  </si>
  <si>
    <t>注記・教育活動収支差額</t>
    <rPh sb="3" eb="5">
      <t>キョウイク</t>
    </rPh>
    <rPh sb="5" eb="7">
      <t>カツドウ</t>
    </rPh>
    <rPh sb="7" eb="9">
      <t>シュウシ</t>
    </rPh>
    <rPh sb="9" eb="11">
      <t>サガク</t>
    </rPh>
    <phoneticPr fontId="1"/>
  </si>
  <si>
    <t>注記・教育活動外収支差額</t>
    <rPh sb="6" eb="8">
      <t>キョウイク</t>
    </rPh>
    <rPh sb="8" eb="11">
      <t>カツドウガイシュウシサガク</t>
    </rPh>
    <phoneticPr fontId="1"/>
  </si>
  <si>
    <t>注記・経常収支差額</t>
    <rPh sb="3" eb="5">
      <t>ケイジョウ</t>
    </rPh>
    <rPh sb="5" eb="7">
      <t>シュウシ</t>
    </rPh>
    <rPh sb="7" eb="9">
      <t>サガク</t>
    </rPh>
    <phoneticPr fontId="1"/>
  </si>
  <si>
    <t>注記・特別収支差額</t>
    <rPh sb="3" eb="5">
      <t>トクベツ</t>
    </rPh>
    <rPh sb="5" eb="7">
      <t>シュウシ</t>
    </rPh>
    <rPh sb="7" eb="9">
      <t>サガク</t>
    </rPh>
    <phoneticPr fontId="1"/>
  </si>
  <si>
    <t>注記・基本金組入前当年度収支差額</t>
    <rPh sb="3" eb="6">
      <t>キホンキン</t>
    </rPh>
    <rPh sb="6" eb="8">
      <t>クミイレ</t>
    </rPh>
    <rPh sb="8" eb="9">
      <t>マエ</t>
    </rPh>
    <rPh sb="9" eb="12">
      <t>トウネンド</t>
    </rPh>
    <rPh sb="12" eb="14">
      <t>シュウシ</t>
    </rPh>
    <rPh sb="14" eb="16">
      <t>サガク</t>
    </rPh>
    <phoneticPr fontId="1"/>
  </si>
  <si>
    <t>注記・基本金組入額合計</t>
    <rPh sb="6" eb="9">
      <t>キホンキンクミイレガクゴウケイ</t>
    </rPh>
    <phoneticPr fontId="1"/>
  </si>
  <si>
    <t>注記・当年度収支差額</t>
    <rPh sb="6" eb="7">
      <t>トウ</t>
    </rPh>
    <rPh sb="7" eb="9">
      <t>ネンドシュウシサガク</t>
    </rPh>
    <phoneticPr fontId="1"/>
  </si>
  <si>
    <t>注記・教育活動収入計</t>
    <rPh sb="3" eb="5">
      <t>キョウイク</t>
    </rPh>
    <rPh sb="5" eb="7">
      <t>カツドウ</t>
    </rPh>
    <rPh sb="7" eb="10">
      <t>シュウニュウケイ</t>
    </rPh>
    <phoneticPr fontId="1"/>
  </si>
  <si>
    <t>内訳表のチェック</t>
    <rPh sb="0" eb="2">
      <t>ウチワケ</t>
    </rPh>
    <rPh sb="2" eb="3">
      <t>オモテ</t>
    </rPh>
    <phoneticPr fontId="1"/>
  </si>
  <si>
    <t>　資金収支内訳表</t>
    <rPh sb="1" eb="3">
      <t>シキン</t>
    </rPh>
    <rPh sb="3" eb="5">
      <t>シュウシ</t>
    </rPh>
    <rPh sb="5" eb="8">
      <t>ウチワケヒョウ</t>
    </rPh>
    <phoneticPr fontId="1"/>
  </si>
  <si>
    <t>資/収 収入の部合計</t>
    <rPh sb="0" eb="1">
      <t>シ</t>
    </rPh>
    <rPh sb="4" eb="6">
      <t>シュウニュウ</t>
    </rPh>
    <rPh sb="7" eb="8">
      <t>ブ</t>
    </rPh>
    <rPh sb="8" eb="10">
      <t>ゴウケイ</t>
    </rPh>
    <phoneticPr fontId="1"/>
  </si>
  <si>
    <t>資/収 前受金収入</t>
    <rPh sb="0" eb="1">
      <t>シ</t>
    </rPh>
    <rPh sb="4" eb="7">
      <t>マエウケキン</t>
    </rPh>
    <rPh sb="7" eb="9">
      <t>シュウニュウ</t>
    </rPh>
    <phoneticPr fontId="1"/>
  </si>
  <si>
    <t>資/収 その他の収入</t>
    <rPh sb="0" eb="1">
      <t>シ</t>
    </rPh>
    <rPh sb="6" eb="7">
      <t>タ</t>
    </rPh>
    <rPh sb="8" eb="10">
      <t>シュウニュウ</t>
    </rPh>
    <phoneticPr fontId="1"/>
  </si>
  <si>
    <t>資/収 資金収入調整勘定（△）</t>
    <rPh sb="0" eb="1">
      <t>シ</t>
    </rPh>
    <rPh sb="4" eb="6">
      <t>シキン</t>
    </rPh>
    <rPh sb="6" eb="8">
      <t>シュウニュウ</t>
    </rPh>
    <rPh sb="8" eb="10">
      <t>チョウセイ</t>
    </rPh>
    <rPh sb="10" eb="12">
      <t>カンジョウ</t>
    </rPh>
    <phoneticPr fontId="1"/>
  </si>
  <si>
    <t>資/収 前年度繰越支払資金</t>
    <rPh sb="0" eb="1">
      <t>シ</t>
    </rPh>
    <rPh sb="4" eb="7">
      <t>ゼンネンド</t>
    </rPh>
    <rPh sb="7" eb="13">
      <t>クリコシシハライシキン</t>
    </rPh>
    <phoneticPr fontId="1"/>
  </si>
  <si>
    <t>計　　　　　　</t>
    <rPh sb="0" eb="1">
      <t>ケイ</t>
    </rPh>
    <phoneticPr fontId="1"/>
  </si>
  <si>
    <t>資/収 支出の部合計</t>
    <rPh sb="0" eb="1">
      <t>シ</t>
    </rPh>
    <rPh sb="4" eb="6">
      <t>シシュツ</t>
    </rPh>
    <rPh sb="7" eb="8">
      <t>ブ</t>
    </rPh>
    <rPh sb="8" eb="10">
      <t>ゴウケイ</t>
    </rPh>
    <phoneticPr fontId="1"/>
  </si>
  <si>
    <t>資/収 資産運用支出</t>
    <rPh sb="0" eb="1">
      <t>シ</t>
    </rPh>
    <rPh sb="4" eb="6">
      <t>シサン</t>
    </rPh>
    <rPh sb="6" eb="8">
      <t>ウンヨウ</t>
    </rPh>
    <rPh sb="8" eb="10">
      <t>シシュツ</t>
    </rPh>
    <phoneticPr fontId="1"/>
  </si>
  <si>
    <t>資/収 その他の支出</t>
    <rPh sb="0" eb="1">
      <t>シ</t>
    </rPh>
    <rPh sb="6" eb="7">
      <t>タ</t>
    </rPh>
    <rPh sb="8" eb="10">
      <t>シシュツ</t>
    </rPh>
    <phoneticPr fontId="1"/>
  </si>
  <si>
    <t>資/収 資金支出調整勘定（△）</t>
    <rPh sb="0" eb="1">
      <t>シ</t>
    </rPh>
    <rPh sb="4" eb="6">
      <t>シキン</t>
    </rPh>
    <rPh sb="6" eb="8">
      <t>シシュツ</t>
    </rPh>
    <rPh sb="8" eb="10">
      <t>チョウセイ</t>
    </rPh>
    <rPh sb="10" eb="12">
      <t>カンジョウ</t>
    </rPh>
    <phoneticPr fontId="1"/>
  </si>
  <si>
    <t>資/収 翌年度繰越支払資金</t>
    <rPh sb="0" eb="1">
      <t>シ</t>
    </rPh>
    <rPh sb="4" eb="7">
      <t>ヨクネンド</t>
    </rPh>
    <rPh sb="7" eb="13">
      <t>クリコシシハライシキン</t>
    </rPh>
    <phoneticPr fontId="1"/>
  </si>
  <si>
    <t>　人件費支出内訳表</t>
    <rPh sb="1" eb="4">
      <t>ジンケンヒ</t>
    </rPh>
    <rPh sb="4" eb="6">
      <t>シシュツ</t>
    </rPh>
    <rPh sb="6" eb="9">
      <t>ウチワケヒョウ</t>
    </rPh>
    <phoneticPr fontId="1"/>
  </si>
  <si>
    <t xml:space="preserve">人/内　　 総額欄の計 </t>
    <rPh sb="0" eb="1">
      <t>ジン</t>
    </rPh>
    <rPh sb="2" eb="3">
      <t>ウチ</t>
    </rPh>
    <rPh sb="6" eb="8">
      <t>ソウガク</t>
    </rPh>
    <rPh sb="8" eb="9">
      <t>ラン</t>
    </rPh>
    <rPh sb="10" eb="11">
      <t>ケイ</t>
    </rPh>
    <phoneticPr fontId="1"/>
  </si>
  <si>
    <t>資/収 人件費支出</t>
    <rPh sb="0" eb="1">
      <t>シ</t>
    </rPh>
    <rPh sb="4" eb="9">
      <t>ジンケンヒシシュツ</t>
    </rPh>
    <phoneticPr fontId="1"/>
  </si>
  <si>
    <t>　事業活動収支内訳表</t>
    <rPh sb="1" eb="3">
      <t>ジギョウ</t>
    </rPh>
    <rPh sb="3" eb="5">
      <t>カツドウ</t>
    </rPh>
    <rPh sb="5" eb="7">
      <t>シュウシ</t>
    </rPh>
    <rPh sb="7" eb="10">
      <t>ウチワケヒョウ</t>
    </rPh>
    <phoneticPr fontId="1"/>
  </si>
  <si>
    <t xml:space="preserve">事/収　　 教育活動収入計 </t>
    <rPh sb="0" eb="1">
      <t>ジ</t>
    </rPh>
    <rPh sb="2" eb="3">
      <t>シュウ</t>
    </rPh>
    <rPh sb="6" eb="8">
      <t>キョウイク</t>
    </rPh>
    <rPh sb="8" eb="10">
      <t>カツドウ</t>
    </rPh>
    <rPh sb="10" eb="12">
      <t>シュウニュウ</t>
    </rPh>
    <rPh sb="12" eb="13">
      <t>ケイ</t>
    </rPh>
    <phoneticPr fontId="1"/>
  </si>
  <si>
    <t xml:space="preserve">事/収　　 教育活動支出計 </t>
    <rPh sb="0" eb="1">
      <t>ジ</t>
    </rPh>
    <rPh sb="2" eb="3">
      <t>シュウ</t>
    </rPh>
    <rPh sb="6" eb="8">
      <t>キョウイク</t>
    </rPh>
    <rPh sb="8" eb="10">
      <t>カツドウ</t>
    </rPh>
    <rPh sb="10" eb="12">
      <t>シシュツ</t>
    </rPh>
    <rPh sb="12" eb="13">
      <t>ケイ</t>
    </rPh>
    <rPh sb="13" eb="14">
      <t>シュウケイ</t>
    </rPh>
    <phoneticPr fontId="1"/>
  </si>
  <si>
    <t xml:space="preserve">事/収　　 教育活動外収入計 </t>
    <rPh sb="0" eb="1">
      <t>ジ</t>
    </rPh>
    <rPh sb="2" eb="3">
      <t>シュウ</t>
    </rPh>
    <rPh sb="6" eb="8">
      <t>キョウイク</t>
    </rPh>
    <rPh sb="8" eb="10">
      <t>カツドウ</t>
    </rPh>
    <rPh sb="10" eb="11">
      <t>ガイ</t>
    </rPh>
    <rPh sb="11" eb="13">
      <t>シュウニュウ</t>
    </rPh>
    <rPh sb="13" eb="14">
      <t>ケイ</t>
    </rPh>
    <phoneticPr fontId="1"/>
  </si>
  <si>
    <t xml:space="preserve">事/収　　 教育活動外支出計 </t>
    <rPh sb="0" eb="1">
      <t>ジ</t>
    </rPh>
    <rPh sb="2" eb="3">
      <t>シュウ</t>
    </rPh>
    <rPh sb="6" eb="8">
      <t>キョウイク</t>
    </rPh>
    <rPh sb="8" eb="10">
      <t>カツドウ</t>
    </rPh>
    <rPh sb="10" eb="11">
      <t>ガイ</t>
    </rPh>
    <rPh sb="11" eb="13">
      <t>シシュツ</t>
    </rPh>
    <rPh sb="13" eb="14">
      <t>ケイ</t>
    </rPh>
    <rPh sb="14" eb="15">
      <t>シュウケイ</t>
    </rPh>
    <phoneticPr fontId="1"/>
  </si>
  <si>
    <t xml:space="preserve">事/収　　 特別収入計 </t>
    <rPh sb="0" eb="1">
      <t>ジ</t>
    </rPh>
    <rPh sb="2" eb="3">
      <t>シュウ</t>
    </rPh>
    <rPh sb="6" eb="8">
      <t>トクベツ</t>
    </rPh>
    <rPh sb="8" eb="10">
      <t>シュウニュウ</t>
    </rPh>
    <rPh sb="10" eb="11">
      <t>ケイ</t>
    </rPh>
    <phoneticPr fontId="1"/>
  </si>
  <si>
    <t xml:space="preserve">事/収　　 特別支出計 </t>
    <rPh sb="0" eb="1">
      <t>ジ</t>
    </rPh>
    <rPh sb="2" eb="3">
      <t>シュウ</t>
    </rPh>
    <rPh sb="6" eb="8">
      <t>トクベツ</t>
    </rPh>
    <rPh sb="8" eb="10">
      <t>シシュツ</t>
    </rPh>
    <rPh sb="10" eb="11">
      <t>ケイ</t>
    </rPh>
    <rPh sb="11" eb="12">
      <t>シュウケイ</t>
    </rPh>
    <phoneticPr fontId="1"/>
  </si>
  <si>
    <t>上記収入計</t>
    <rPh sb="0" eb="2">
      <t>ジョウキ</t>
    </rPh>
    <rPh sb="2" eb="5">
      <t>シュウニュウケイ</t>
    </rPh>
    <phoneticPr fontId="1"/>
  </si>
  <si>
    <t>上記支出計</t>
    <rPh sb="0" eb="2">
      <t>ジョウキ</t>
    </rPh>
    <rPh sb="2" eb="4">
      <t>シシュツ</t>
    </rPh>
    <rPh sb="4" eb="5">
      <t>ケイ</t>
    </rPh>
    <phoneticPr fontId="1"/>
  </si>
  <si>
    <t>差引　基本金組入前当年度収支差額</t>
    <rPh sb="0" eb="2">
      <t>サシヒキ</t>
    </rPh>
    <rPh sb="3" eb="16">
      <t>キホンキンクミイレマエトウネンドシュウシサガク</t>
    </rPh>
    <phoneticPr fontId="1"/>
  </si>
  <si>
    <t>事/収　　 基本金組入額合計</t>
    <rPh sb="0" eb="1">
      <t>ジ</t>
    </rPh>
    <rPh sb="2" eb="3">
      <t>シュウ</t>
    </rPh>
    <rPh sb="6" eb="14">
      <t>キホンキンクミイレガクゴウケイ</t>
    </rPh>
    <phoneticPr fontId="1"/>
  </si>
  <si>
    <t>差引　当年度収支差額</t>
    <rPh sb="0" eb="2">
      <t>サシヒキ</t>
    </rPh>
    <rPh sb="3" eb="6">
      <t>トウネンド</t>
    </rPh>
    <rPh sb="6" eb="8">
      <t>シュウシ</t>
    </rPh>
    <rPh sb="8" eb="10">
      <t>サガク</t>
    </rPh>
    <phoneticPr fontId="1"/>
  </si>
  <si>
    <t>　　　　　教育活動区分　</t>
    <rPh sb="5" eb="7">
      <t>キョウイク</t>
    </rPh>
    <rPh sb="7" eb="9">
      <t>カツドウ</t>
    </rPh>
    <rPh sb="9" eb="11">
      <t>クブン</t>
    </rPh>
    <phoneticPr fontId="1"/>
  </si>
  <si>
    <t>　　　　　　教育活動区分　</t>
    <rPh sb="6" eb="8">
      <t>キョウイク</t>
    </rPh>
    <rPh sb="8" eb="10">
      <t>カツドウ</t>
    </rPh>
    <rPh sb="10" eb="12">
      <t>クブン</t>
    </rPh>
    <phoneticPr fontId="1"/>
  </si>
  <si>
    <t xml:space="preserve">     　教育活動区分　</t>
    <rPh sb="6" eb="8">
      <t>キョウイク</t>
    </rPh>
    <rPh sb="8" eb="10">
      <t>カツドウ</t>
    </rPh>
    <rPh sb="10" eb="12">
      <t>クブン</t>
    </rPh>
    <phoneticPr fontId="1"/>
  </si>
  <si>
    <t>亊/収　　各区分の収入計</t>
    <rPh sb="0" eb="1">
      <t>ジ</t>
    </rPh>
    <rPh sb="2" eb="3">
      <t>シュウ</t>
    </rPh>
    <rPh sb="5" eb="8">
      <t>カククブン</t>
    </rPh>
    <phoneticPr fontId="3"/>
  </si>
  <si>
    <t>亊/収　　各区分の収入計</t>
    <rPh sb="5" eb="8">
      <t>カククブン</t>
    </rPh>
    <phoneticPr fontId="3"/>
  </si>
  <si>
    <t>亊/収　　各区分の支出計</t>
    <rPh sb="5" eb="8">
      <t>カククブン</t>
    </rPh>
    <rPh sb="9" eb="11">
      <t>シシュツ</t>
    </rPh>
    <phoneticPr fontId="3"/>
  </si>
  <si>
    <t xml:space="preserve">      計   （決算額) </t>
    <rPh sb="0" eb="16">
      <t>ケイ</t>
    </rPh>
    <phoneticPr fontId="3"/>
  </si>
  <si>
    <t>計    （決算額）</t>
    <rPh sb="0" eb="1">
      <t>ケイ</t>
    </rPh>
    <phoneticPr fontId="3"/>
  </si>
  <si>
    <t xml:space="preserve">      計   （予算額) </t>
    <rPh sb="11" eb="12">
      <t>ヨケイ</t>
    </rPh>
    <phoneticPr fontId="3"/>
  </si>
  <si>
    <t>計    （予算額）</t>
    <rPh sb="0" eb="1">
      <t>ケイ</t>
    </rPh>
    <rPh sb="6" eb="7">
      <t>ヨ</t>
    </rPh>
    <phoneticPr fontId="3"/>
  </si>
  <si>
    <t>注)　負数にはマイナスを付す</t>
    <rPh sb="0" eb="1">
      <t>チュウ</t>
    </rPh>
    <rPh sb="3" eb="5">
      <t>フスウ</t>
    </rPh>
    <phoneticPr fontId="1"/>
  </si>
  <si>
    <t xml:space="preserve">  基本金・前年度末</t>
    <phoneticPr fontId="3"/>
  </si>
  <si>
    <t>収益事業会計資産</t>
    <rPh sb="0" eb="2">
      <t>シュウエキ</t>
    </rPh>
    <rPh sb="2" eb="4">
      <t>ジギョウ</t>
    </rPh>
    <rPh sb="4" eb="6">
      <t>カイケイ</t>
    </rPh>
    <rPh sb="6" eb="8">
      <t>シサン</t>
    </rPh>
    <phoneticPr fontId="1"/>
  </si>
  <si>
    <t>収益事業会計負債</t>
    <rPh sb="0" eb="2">
      <t>シュウエキ</t>
    </rPh>
    <rPh sb="2" eb="4">
      <t>ジギョウ</t>
    </rPh>
    <rPh sb="4" eb="6">
      <t>カイケイ</t>
    </rPh>
    <rPh sb="6" eb="8">
      <t>フサイ</t>
    </rPh>
    <phoneticPr fontId="1"/>
  </si>
  <si>
    <t>　　　　　資産額　　　 　合計</t>
    <rPh sb="5" eb="8">
      <t>シサンガク</t>
    </rPh>
    <rPh sb="13" eb="15">
      <t>ゴウケイ</t>
    </rPh>
    <phoneticPr fontId="1"/>
  </si>
  <si>
    <t>　　　　　負債額　　　 　合計</t>
    <rPh sb="5" eb="7">
      <t>フサイ</t>
    </rPh>
    <rPh sb="7" eb="8">
      <t>ガク</t>
    </rPh>
    <rPh sb="13" eb="15">
      <t>ゴウケイ</t>
    </rPh>
    <phoneticPr fontId="1"/>
  </si>
  <si>
    <t>B/S 本年度末</t>
    <phoneticPr fontId="3"/>
  </si>
  <si>
    <t>B/S 前年度末</t>
    <rPh sb="4" eb="5">
      <t>ゼン</t>
    </rPh>
    <phoneticPr fontId="3"/>
  </si>
  <si>
    <t>Ｂ/Ｓ 前年度末</t>
    <rPh sb="4" eb="5">
      <t>ゼン</t>
    </rPh>
    <phoneticPr fontId="3"/>
  </si>
  <si>
    <t>Ｂ/Ｓ 本年度末</t>
    <rPh sb="4" eb="5">
      <t>ホン</t>
    </rPh>
    <phoneticPr fontId="3"/>
  </si>
  <si>
    <t>Ｂ/Ｓ 本年度末</t>
    <phoneticPr fontId="1"/>
  </si>
  <si>
    <t>Ｂ/Ｓ 前年度末</t>
    <phoneticPr fontId="1"/>
  </si>
  <si>
    <t>Ｂ/Ｓ 前年度末(長期)</t>
    <rPh sb="9" eb="11">
      <t>チョウキ</t>
    </rPh>
    <phoneticPr fontId="3"/>
  </si>
  <si>
    <t>B/S 本年度末(短期)</t>
    <phoneticPr fontId="1"/>
  </si>
  <si>
    <t>B/S 本年度末(長期)</t>
    <rPh sb="9" eb="10">
      <t>チョウ</t>
    </rPh>
    <phoneticPr fontId="3"/>
  </si>
  <si>
    <t>B/S 前年度末(短期)</t>
    <rPh sb="9" eb="11">
      <t>タンキ</t>
    </rPh>
    <phoneticPr fontId="3"/>
  </si>
  <si>
    <t>B/S 前年度末(長期)</t>
    <rPh sb="9" eb="11">
      <t>チョウキ</t>
    </rPh>
    <phoneticPr fontId="3"/>
  </si>
  <si>
    <t>Ｂ/Ｓ 本年度末(固定)</t>
    <rPh sb="9" eb="11">
      <t>コテイ</t>
    </rPh>
    <phoneticPr fontId="3"/>
  </si>
  <si>
    <t>Ｂ/Ｓ 本年度末(流動)</t>
    <rPh sb="9" eb="11">
      <t>リュウドウ</t>
    </rPh>
    <phoneticPr fontId="3"/>
  </si>
  <si>
    <t>Ｂ/Ｓ 前年度末(固定)</t>
    <rPh sb="9" eb="11">
      <t>コテイ</t>
    </rPh>
    <phoneticPr fontId="3"/>
  </si>
  <si>
    <t>Ｂ/Ｓ 前年度末(流動)</t>
    <rPh sb="9" eb="11">
      <t>リュウドウ</t>
    </rPh>
    <phoneticPr fontId="3"/>
  </si>
  <si>
    <t>Ｂ/Ｓ 本年度末(長期)</t>
    <rPh sb="9" eb="11">
      <t>チョウキ</t>
    </rPh>
    <phoneticPr fontId="3"/>
  </si>
  <si>
    <t>Ｂ/Ｓ 本年度末(短期)</t>
    <rPh sb="9" eb="11">
      <t>タンキ</t>
    </rPh>
    <phoneticPr fontId="3"/>
  </si>
  <si>
    <t>Ｂ/Ｓ 前年度末(短期)</t>
    <rPh sb="9" eb="11">
      <t>タンキ</t>
    </rPh>
    <phoneticPr fontId="3"/>
  </si>
  <si>
    <t>Ｂ/Ｓ 本年度末</t>
    <phoneticPr fontId="3"/>
  </si>
  <si>
    <t>Ｂ/Ｓ 前年度末</t>
    <phoneticPr fontId="3"/>
  </si>
  <si>
    <t>事業報告書のチェック</t>
    <rPh sb="0" eb="2">
      <t>ジギョウ</t>
    </rPh>
    <rPh sb="2" eb="5">
      <t>ホウコクショ</t>
    </rPh>
    <phoneticPr fontId="1"/>
  </si>
  <si>
    <t>　事業活動収支計算</t>
    <rPh sb="1" eb="3">
      <t>ジギョウ</t>
    </rPh>
    <rPh sb="3" eb="5">
      <t>カツドウ</t>
    </rPh>
    <rPh sb="5" eb="7">
      <t>シュウシ</t>
    </rPh>
    <rPh sb="7" eb="9">
      <t>ケイサン</t>
    </rPh>
    <phoneticPr fontId="1"/>
  </si>
  <si>
    <t xml:space="preserve">事/報　　 教育活動収入計 </t>
    <rPh sb="0" eb="1">
      <t>ジ</t>
    </rPh>
    <rPh sb="2" eb="3">
      <t>ホウ</t>
    </rPh>
    <rPh sb="6" eb="8">
      <t>キョウイク</t>
    </rPh>
    <rPh sb="8" eb="10">
      <t>カツドウ</t>
    </rPh>
    <rPh sb="10" eb="12">
      <t>シュウニュウ</t>
    </rPh>
    <rPh sb="12" eb="13">
      <t>ケイ</t>
    </rPh>
    <phoneticPr fontId="1"/>
  </si>
  <si>
    <t>Ｂ/Ｓ 固定資産・本年度末</t>
    <rPh sb="4" eb="6">
      <t>コテイ</t>
    </rPh>
    <rPh sb="6" eb="8">
      <t>シサン</t>
    </rPh>
    <rPh sb="9" eb="10">
      <t>ホン</t>
    </rPh>
    <rPh sb="10" eb="13">
      <t>ネンドマツ</t>
    </rPh>
    <rPh sb="12" eb="13">
      <t>マツ</t>
    </rPh>
    <phoneticPr fontId="3"/>
  </si>
  <si>
    <t>Ｂ/Ｓ 資産の部合計・本年度末</t>
    <rPh sb="4" eb="6">
      <t>シサン</t>
    </rPh>
    <rPh sb="7" eb="8">
      <t>ブ</t>
    </rPh>
    <rPh sb="8" eb="10">
      <t>ゴウケイ</t>
    </rPh>
    <rPh sb="11" eb="12">
      <t>ホン</t>
    </rPh>
    <rPh sb="12" eb="15">
      <t>ネンドマツ</t>
    </rPh>
    <rPh sb="14" eb="15">
      <t>マツ</t>
    </rPh>
    <phoneticPr fontId="3"/>
  </si>
  <si>
    <t>Ｂ/Ｓ 負債の部及び純資産の部合計・本年度末</t>
    <rPh sb="4" eb="6">
      <t>フサイ</t>
    </rPh>
    <rPh sb="7" eb="8">
      <t>ブ</t>
    </rPh>
    <rPh sb="8" eb="9">
      <t>オヨ</t>
    </rPh>
    <rPh sb="10" eb="13">
      <t>ジュンシサン</t>
    </rPh>
    <rPh sb="14" eb="15">
      <t>ブ</t>
    </rPh>
    <rPh sb="15" eb="17">
      <t>ゴウケイ</t>
    </rPh>
    <rPh sb="18" eb="19">
      <t>ホン</t>
    </rPh>
    <rPh sb="19" eb="22">
      <t>ネンドマツ</t>
    </rPh>
    <rPh sb="21" eb="22">
      <t>マツ</t>
    </rPh>
    <phoneticPr fontId="3"/>
  </si>
  <si>
    <t>Ｂ/Ｓ 負債の部合計・本年度末</t>
    <rPh sb="4" eb="6">
      <t>フサイ</t>
    </rPh>
    <rPh sb="7" eb="8">
      <t>ブ</t>
    </rPh>
    <rPh sb="8" eb="10">
      <t>ゴウケイ</t>
    </rPh>
    <rPh sb="11" eb="12">
      <t>ホン</t>
    </rPh>
    <rPh sb="12" eb="15">
      <t>ネンドマツ</t>
    </rPh>
    <rPh sb="14" eb="15">
      <t>マツ</t>
    </rPh>
    <phoneticPr fontId="3"/>
  </si>
  <si>
    <t>事/報 　固定資産</t>
    <rPh sb="0" eb="1">
      <t>ジ</t>
    </rPh>
    <rPh sb="2" eb="3">
      <t>ホウ</t>
    </rPh>
    <rPh sb="5" eb="7">
      <t>コテイ</t>
    </rPh>
    <rPh sb="7" eb="9">
      <t>シサン</t>
    </rPh>
    <phoneticPr fontId="3"/>
  </si>
  <si>
    <t>事/報 　資産の部合計</t>
    <rPh sb="0" eb="1">
      <t>ジ</t>
    </rPh>
    <rPh sb="2" eb="3">
      <t>ホウ</t>
    </rPh>
    <rPh sb="5" eb="7">
      <t>シサン</t>
    </rPh>
    <rPh sb="8" eb="9">
      <t>ブ</t>
    </rPh>
    <rPh sb="9" eb="11">
      <t>ゴウケイ</t>
    </rPh>
    <phoneticPr fontId="3"/>
  </si>
  <si>
    <t>事/報 　負債の部合計</t>
    <rPh sb="0" eb="1">
      <t>ジ</t>
    </rPh>
    <rPh sb="2" eb="3">
      <t>ホウ</t>
    </rPh>
    <rPh sb="5" eb="7">
      <t>フサイ</t>
    </rPh>
    <rPh sb="8" eb="9">
      <t>ブ</t>
    </rPh>
    <rPh sb="9" eb="11">
      <t>ゴウケイ</t>
    </rPh>
    <phoneticPr fontId="3"/>
  </si>
  <si>
    <t>事/報 　負債の部及び純資産の部合計</t>
    <rPh sb="0" eb="1">
      <t>ジ</t>
    </rPh>
    <rPh sb="2" eb="3">
      <t>ホウ</t>
    </rPh>
    <phoneticPr fontId="3"/>
  </si>
  <si>
    <t>Ｂ/Ｓ 第１号基本金・本年度末</t>
    <rPh sb="4" eb="5">
      <t>ダイ</t>
    </rPh>
    <rPh sb="6" eb="7">
      <t>ゴウ</t>
    </rPh>
    <rPh sb="7" eb="9">
      <t>キホン</t>
    </rPh>
    <rPh sb="9" eb="10">
      <t>キン</t>
    </rPh>
    <rPh sb="11" eb="12">
      <t>ホン</t>
    </rPh>
    <rPh sb="12" eb="15">
      <t>ネンドマツ</t>
    </rPh>
    <rPh sb="14" eb="15">
      <t>マツ</t>
    </rPh>
    <phoneticPr fontId="3"/>
  </si>
  <si>
    <t>Ｂ/Ｓ 第２号基本金・本年度末</t>
    <rPh sb="4" eb="5">
      <t>ダイ</t>
    </rPh>
    <rPh sb="6" eb="7">
      <t>ゴウ</t>
    </rPh>
    <rPh sb="7" eb="9">
      <t>キホン</t>
    </rPh>
    <rPh sb="9" eb="10">
      <t>キン</t>
    </rPh>
    <rPh sb="11" eb="12">
      <t>ホン</t>
    </rPh>
    <rPh sb="12" eb="15">
      <t>ネンドマツ</t>
    </rPh>
    <rPh sb="14" eb="15">
      <t>マツ</t>
    </rPh>
    <phoneticPr fontId="3"/>
  </si>
  <si>
    <t>Ｂ/Ｓ 第３号基本金・本年度末</t>
    <rPh sb="4" eb="5">
      <t>ダイ</t>
    </rPh>
    <rPh sb="6" eb="7">
      <t>ゴウ</t>
    </rPh>
    <rPh sb="7" eb="9">
      <t>キホン</t>
    </rPh>
    <rPh sb="9" eb="10">
      <t>キン</t>
    </rPh>
    <rPh sb="11" eb="12">
      <t>ホン</t>
    </rPh>
    <rPh sb="12" eb="15">
      <t>ネンドマツ</t>
    </rPh>
    <rPh sb="14" eb="15">
      <t>マツ</t>
    </rPh>
    <phoneticPr fontId="3"/>
  </si>
  <si>
    <t>Ｂ/Ｓ 第４号基本金・本年度末</t>
    <rPh sb="4" eb="5">
      <t>ダイ</t>
    </rPh>
    <rPh sb="6" eb="7">
      <t>ゴウ</t>
    </rPh>
    <rPh sb="7" eb="9">
      <t>キホン</t>
    </rPh>
    <rPh sb="9" eb="10">
      <t>キン</t>
    </rPh>
    <rPh sb="11" eb="12">
      <t>ホン</t>
    </rPh>
    <rPh sb="12" eb="15">
      <t>ネンドマツ</t>
    </rPh>
    <rPh sb="14" eb="15">
      <t>マツ</t>
    </rPh>
    <phoneticPr fontId="3"/>
  </si>
  <si>
    <t>事/収　基本金組入前当年度収支差額</t>
    <rPh sb="4" eb="17">
      <t>キホンキンクミイレマエトウネンドシュウシサガク</t>
    </rPh>
    <phoneticPr fontId="1"/>
  </si>
  <si>
    <t>事/収　当年度収支差額</t>
    <rPh sb="4" eb="7">
      <t>トウネンド</t>
    </rPh>
    <rPh sb="7" eb="9">
      <t>シュウシ</t>
    </rPh>
    <rPh sb="9" eb="11">
      <t>サガク</t>
    </rPh>
    <phoneticPr fontId="1"/>
  </si>
  <si>
    <t xml:space="preserve">事/報　　 教育活動支出計 </t>
    <rPh sb="6" eb="8">
      <t>キョウイク</t>
    </rPh>
    <rPh sb="8" eb="10">
      <t>カツドウ</t>
    </rPh>
    <rPh sb="10" eb="12">
      <t>シシュツ</t>
    </rPh>
    <rPh sb="12" eb="13">
      <t>ケイ</t>
    </rPh>
    <rPh sb="13" eb="14">
      <t>シュウケイ</t>
    </rPh>
    <phoneticPr fontId="1"/>
  </si>
  <si>
    <t xml:space="preserve">事/報　　 教育活動外収入計 </t>
    <rPh sb="6" eb="8">
      <t>キョウイク</t>
    </rPh>
    <rPh sb="8" eb="10">
      <t>カツドウ</t>
    </rPh>
    <rPh sb="10" eb="11">
      <t>ガイ</t>
    </rPh>
    <rPh sb="11" eb="13">
      <t>シュウニュウ</t>
    </rPh>
    <rPh sb="13" eb="14">
      <t>ケイ</t>
    </rPh>
    <phoneticPr fontId="1"/>
  </si>
  <si>
    <t xml:space="preserve">事/報　　 教育活動外支出計 </t>
    <rPh sb="6" eb="8">
      <t>キョウイク</t>
    </rPh>
    <rPh sb="8" eb="10">
      <t>カツドウ</t>
    </rPh>
    <rPh sb="10" eb="11">
      <t>ガイ</t>
    </rPh>
    <rPh sb="11" eb="13">
      <t>シシュツ</t>
    </rPh>
    <rPh sb="13" eb="14">
      <t>ケイ</t>
    </rPh>
    <rPh sb="14" eb="15">
      <t>シュウケイ</t>
    </rPh>
    <phoneticPr fontId="1"/>
  </si>
  <si>
    <t xml:space="preserve">事/報　　 特別収入計 </t>
    <rPh sb="6" eb="8">
      <t>トクベツ</t>
    </rPh>
    <rPh sb="8" eb="10">
      <t>シュウニュウ</t>
    </rPh>
    <rPh sb="10" eb="11">
      <t>ケイ</t>
    </rPh>
    <phoneticPr fontId="1"/>
  </si>
  <si>
    <t xml:space="preserve">事/報　　 特別支出計 </t>
    <rPh sb="6" eb="8">
      <t>トクベツ</t>
    </rPh>
    <rPh sb="8" eb="10">
      <t>シシュツ</t>
    </rPh>
    <rPh sb="10" eb="11">
      <t>ケイ</t>
    </rPh>
    <rPh sb="11" eb="12">
      <t>シュウケイ</t>
    </rPh>
    <phoneticPr fontId="1"/>
  </si>
  <si>
    <t xml:space="preserve">事/報　　 (参考）事業活動収入 </t>
    <rPh sb="7" eb="9">
      <t>サンコウ</t>
    </rPh>
    <rPh sb="10" eb="12">
      <t>ジギョウ</t>
    </rPh>
    <rPh sb="12" eb="14">
      <t>カツドウ</t>
    </rPh>
    <rPh sb="14" eb="16">
      <t>シュウニュウ</t>
    </rPh>
    <rPh sb="16" eb="17">
      <t>シュウケイ</t>
    </rPh>
    <phoneticPr fontId="1"/>
  </si>
  <si>
    <t xml:space="preserve">事/報　　 (参考）事業活動支出 </t>
    <rPh sb="7" eb="9">
      <t>サンコウ</t>
    </rPh>
    <rPh sb="10" eb="12">
      <t>ジギョウ</t>
    </rPh>
    <rPh sb="12" eb="14">
      <t>カツドウ</t>
    </rPh>
    <rPh sb="14" eb="16">
      <t>シシュツ</t>
    </rPh>
    <rPh sb="16" eb="17">
      <t>シュウケイ</t>
    </rPh>
    <phoneticPr fontId="1"/>
  </si>
  <si>
    <t>事/報　基本金組入前当年度収支差額</t>
    <rPh sb="4" eb="17">
      <t>キホンキンクミイレマエトウネンドシュウシサガク</t>
    </rPh>
    <phoneticPr fontId="1"/>
  </si>
  <si>
    <t>事/報　　 基本金組入額合計</t>
    <rPh sb="6" eb="14">
      <t>キホンキンクミイレガクゴウケイ</t>
    </rPh>
    <phoneticPr fontId="1"/>
  </si>
  <si>
    <t>事/報　当年度収支差額</t>
    <rPh sb="4" eb="7">
      <t>トウネンド</t>
    </rPh>
    <rPh sb="7" eb="9">
      <t>シュウシ</t>
    </rPh>
    <rPh sb="9" eb="11">
      <t>サガク</t>
    </rPh>
    <phoneticPr fontId="1"/>
  </si>
  <si>
    <t>　資金収支計算</t>
    <rPh sb="1" eb="3">
      <t>シキン</t>
    </rPh>
    <rPh sb="3" eb="5">
      <t>シュウシ</t>
    </rPh>
    <rPh sb="5" eb="7">
      <t>ケイサン</t>
    </rPh>
    <phoneticPr fontId="1"/>
  </si>
  <si>
    <t>活/収 施設設備等活動資金収入計</t>
    <rPh sb="0" eb="1">
      <t>カツ</t>
    </rPh>
    <rPh sb="4" eb="6">
      <t>シセツ</t>
    </rPh>
    <rPh sb="6" eb="8">
      <t>セツビ</t>
    </rPh>
    <rPh sb="8" eb="9">
      <t>トウ</t>
    </rPh>
    <rPh sb="9" eb="11">
      <t>カツドウ</t>
    </rPh>
    <rPh sb="11" eb="13">
      <t>シキン</t>
    </rPh>
    <rPh sb="13" eb="16">
      <t>シュウニュウケイ</t>
    </rPh>
    <phoneticPr fontId="1"/>
  </si>
  <si>
    <t>活/収 教育活動資金収入計</t>
    <rPh sb="0" eb="1">
      <t>カツ</t>
    </rPh>
    <rPh sb="4" eb="6">
      <t>キョウイク</t>
    </rPh>
    <rPh sb="6" eb="8">
      <t>カツドウ</t>
    </rPh>
    <rPh sb="8" eb="10">
      <t>シキン</t>
    </rPh>
    <rPh sb="10" eb="12">
      <t>シュウニュウ</t>
    </rPh>
    <rPh sb="12" eb="13">
      <t>ケイ</t>
    </rPh>
    <phoneticPr fontId="1"/>
  </si>
  <si>
    <t>活/収 その他の活動資金収入計</t>
    <rPh sb="0" eb="1">
      <t>カツ</t>
    </rPh>
    <rPh sb="6" eb="7">
      <t>タ</t>
    </rPh>
    <rPh sb="8" eb="10">
      <t>カツドウ</t>
    </rPh>
    <rPh sb="10" eb="12">
      <t>シキン</t>
    </rPh>
    <rPh sb="12" eb="14">
      <t>シュウニュウ</t>
    </rPh>
    <rPh sb="14" eb="15">
      <t>ケイ</t>
    </rPh>
    <phoneticPr fontId="1"/>
  </si>
  <si>
    <t>活/収 教育活動資金支出計</t>
    <rPh sb="0" eb="1">
      <t>カツ</t>
    </rPh>
    <rPh sb="4" eb="6">
      <t>キョウイク</t>
    </rPh>
    <rPh sb="6" eb="8">
      <t>カツドウ</t>
    </rPh>
    <rPh sb="8" eb="10">
      <t>シキン</t>
    </rPh>
    <rPh sb="10" eb="12">
      <t>シシュツ</t>
    </rPh>
    <rPh sb="12" eb="13">
      <t>ケイ</t>
    </rPh>
    <phoneticPr fontId="1"/>
  </si>
  <si>
    <t>活/収 施設設備等活動資金支出計</t>
    <rPh sb="0" eb="1">
      <t>カツ</t>
    </rPh>
    <rPh sb="4" eb="6">
      <t>シセツ</t>
    </rPh>
    <rPh sb="6" eb="8">
      <t>セツビ</t>
    </rPh>
    <rPh sb="8" eb="9">
      <t>トウ</t>
    </rPh>
    <rPh sb="9" eb="11">
      <t>カツドウ</t>
    </rPh>
    <rPh sb="11" eb="13">
      <t>シキン</t>
    </rPh>
    <rPh sb="13" eb="15">
      <t>シシュツ</t>
    </rPh>
    <rPh sb="15" eb="16">
      <t>ケイ</t>
    </rPh>
    <phoneticPr fontId="1"/>
  </si>
  <si>
    <t>活/収 その他の活動資金支出計</t>
    <rPh sb="0" eb="1">
      <t>カツ</t>
    </rPh>
    <rPh sb="6" eb="7">
      <t>タ</t>
    </rPh>
    <rPh sb="8" eb="10">
      <t>カツドウ</t>
    </rPh>
    <rPh sb="10" eb="12">
      <t>シキン</t>
    </rPh>
    <rPh sb="12" eb="14">
      <t>シシュツ</t>
    </rPh>
    <rPh sb="14" eb="15">
      <t>ケイ</t>
    </rPh>
    <phoneticPr fontId="1"/>
  </si>
  <si>
    <t>事/報 前受金収入</t>
    <rPh sb="0" eb="1">
      <t>ジ</t>
    </rPh>
    <rPh sb="2" eb="3">
      <t>ホウ</t>
    </rPh>
    <rPh sb="4" eb="7">
      <t>マエウケキン</t>
    </rPh>
    <rPh sb="7" eb="9">
      <t>シュウニュウ</t>
    </rPh>
    <phoneticPr fontId="1"/>
  </si>
  <si>
    <t>事/報 資金収入調整勘定（△）</t>
    <rPh sb="0" eb="1">
      <t>ジ</t>
    </rPh>
    <rPh sb="2" eb="3">
      <t>ホウ</t>
    </rPh>
    <rPh sb="4" eb="6">
      <t>シキン</t>
    </rPh>
    <rPh sb="6" eb="8">
      <t>シュウニュウ</t>
    </rPh>
    <rPh sb="8" eb="10">
      <t>チョウセイ</t>
    </rPh>
    <rPh sb="10" eb="12">
      <t>カンジョウ</t>
    </rPh>
    <phoneticPr fontId="1"/>
  </si>
  <si>
    <t>事/報 前年度繰越支払資金</t>
    <rPh sb="0" eb="1">
      <t>ジ</t>
    </rPh>
    <rPh sb="2" eb="3">
      <t>ホウ</t>
    </rPh>
    <rPh sb="4" eb="7">
      <t>ゼンネンド</t>
    </rPh>
    <rPh sb="7" eb="13">
      <t>クリコシシハライシキン</t>
    </rPh>
    <phoneticPr fontId="1"/>
  </si>
  <si>
    <t>事/報 収入の部合計</t>
    <rPh sb="0" eb="1">
      <t>ジ</t>
    </rPh>
    <rPh sb="2" eb="3">
      <t>ホウ</t>
    </rPh>
    <rPh sb="4" eb="6">
      <t>シュウニュウ</t>
    </rPh>
    <rPh sb="7" eb="8">
      <t>ブ</t>
    </rPh>
    <rPh sb="8" eb="10">
      <t>ゴウケイ</t>
    </rPh>
    <phoneticPr fontId="1"/>
  </si>
  <si>
    <t>事/報 資金支出調整勘定（△）</t>
    <rPh sb="4" eb="6">
      <t>シキン</t>
    </rPh>
    <rPh sb="6" eb="8">
      <t>シシュツ</t>
    </rPh>
    <rPh sb="8" eb="10">
      <t>チョウセイ</t>
    </rPh>
    <rPh sb="10" eb="12">
      <t>カンジョウ</t>
    </rPh>
    <phoneticPr fontId="1"/>
  </si>
  <si>
    <t>事/報 翌年度繰越支払資金</t>
    <rPh sb="4" eb="7">
      <t>ヨクネンド</t>
    </rPh>
    <rPh sb="7" eb="13">
      <t>クリコシシハライシキン</t>
    </rPh>
    <phoneticPr fontId="1"/>
  </si>
  <si>
    <t>事/報 支出の部合計</t>
    <rPh sb="0" eb="1">
      <t>ジ</t>
    </rPh>
    <rPh sb="2" eb="3">
      <t>ホウ</t>
    </rPh>
    <rPh sb="4" eb="6">
      <t>シシュツ</t>
    </rPh>
    <rPh sb="7" eb="8">
      <t>ブ</t>
    </rPh>
    <rPh sb="8" eb="10">
      <t>ゴウケイ</t>
    </rPh>
    <phoneticPr fontId="1"/>
  </si>
  <si>
    <t>亊/収 　　翌年度繰越収支差額</t>
    <rPh sb="0" eb="1">
      <t>ジ</t>
    </rPh>
    <rPh sb="11" eb="13">
      <t>シュウシ</t>
    </rPh>
    <rPh sb="13" eb="15">
      <t>サガク</t>
    </rPh>
    <phoneticPr fontId="1"/>
  </si>
  <si>
    <t>亊/収 　　基本金取崩額　　　　　　</t>
    <rPh sb="12" eb="15">
      <t>キホンキン</t>
    </rPh>
    <rPh sb="15" eb="17">
      <t>トリクズシ</t>
    </rPh>
    <rPh sb="17" eb="18">
      <t>ガク</t>
    </rPh>
    <phoneticPr fontId="3"/>
  </si>
  <si>
    <t>亊/収 　　基本金組入額合計　△</t>
    <rPh sb="12" eb="15">
      <t>キホンキンクミイレガクゴウケイ</t>
    </rPh>
    <phoneticPr fontId="3"/>
  </si>
  <si>
    <t>亊/収 　　前年度繰越収支差額</t>
    <rPh sb="0" eb="1">
      <t>ジ</t>
    </rPh>
    <rPh sb="6" eb="7">
      <t>ゼン</t>
    </rPh>
    <rPh sb="11" eb="13">
      <t>シュウシ</t>
    </rPh>
    <rPh sb="13" eb="15">
      <t>サガク</t>
    </rPh>
    <phoneticPr fontId="1"/>
  </si>
  <si>
    <t>-</t>
  </si>
  <si>
    <t>　資/収・活/収　</t>
    <rPh sb="1" eb="2">
      <t>シ</t>
    </rPh>
    <rPh sb="3" eb="4">
      <t>オサム</t>
    </rPh>
    <rPh sb="5" eb="6">
      <t>カツ</t>
    </rPh>
    <rPh sb="7" eb="8">
      <t>シュウ</t>
    </rPh>
    <phoneticPr fontId="1"/>
  </si>
  <si>
    <t>　　調整勘定等</t>
    <phoneticPr fontId="1"/>
  </si>
  <si>
    <t>活/収　収入計－支出計</t>
    <rPh sb="0" eb="1">
      <t>カツ</t>
    </rPh>
    <rPh sb="2" eb="3">
      <t>シュウ</t>
    </rPh>
    <rPh sb="4" eb="6">
      <t>シュウニュウ</t>
    </rPh>
    <rPh sb="6" eb="7">
      <t>ケイ</t>
    </rPh>
    <rPh sb="8" eb="10">
      <t>シシュツ</t>
    </rPh>
    <rPh sb="10" eb="11">
      <t>ケイ</t>
    </rPh>
    <phoneticPr fontId="3"/>
  </si>
  <si>
    <t xml:space="preserve">  繰越収支差額　</t>
    <rPh sb="2" eb="4">
      <t>クリコシ</t>
    </rPh>
    <phoneticPr fontId="3"/>
  </si>
  <si>
    <t>注：マイナス符号を付す⇒</t>
    <rPh sb="0" eb="1">
      <t>チュウ</t>
    </rPh>
    <rPh sb="6" eb="8">
      <t>フゴウ</t>
    </rPh>
    <rPh sb="9" eb="10">
      <t>フ</t>
    </rPh>
    <phoneticPr fontId="1"/>
  </si>
  <si>
    <t>資/収 収入の部合計</t>
    <rPh sb="7" eb="8">
      <t>ブ</t>
    </rPh>
    <phoneticPr fontId="3"/>
  </si>
  <si>
    <t>資/収 支出の部合計</t>
    <rPh sb="0" eb="10">
      <t>ブ</t>
    </rPh>
    <phoneticPr fontId="3"/>
  </si>
  <si>
    <t>↑　決算</t>
    <rPh sb="2" eb="4">
      <t>ケッサン</t>
    </rPh>
    <phoneticPr fontId="1"/>
  </si>
  <si>
    <t>↓　予算</t>
    <rPh sb="2" eb="4">
      <t>ヨサン</t>
    </rPh>
    <phoneticPr fontId="1"/>
  </si>
  <si>
    <t>Ｂ/Ｓ 資産の部合計</t>
    <rPh sb="4" eb="6">
      <t>シサン</t>
    </rPh>
    <rPh sb="7" eb="8">
      <t>ブ</t>
    </rPh>
    <phoneticPr fontId="3"/>
  </si>
  <si>
    <t>Ｂ/Ｓ 負債の部及び純資産の部合計</t>
    <rPh sb="4" eb="6">
      <t>フサイ</t>
    </rPh>
    <rPh sb="7" eb="8">
      <t>ブ</t>
    </rPh>
    <rPh sb="8" eb="9">
      <t>オヨ</t>
    </rPh>
    <rPh sb="10" eb="13">
      <t>ジュンシサン</t>
    </rPh>
    <rPh sb="14" eb="15">
      <t>ブ</t>
    </rPh>
    <phoneticPr fontId="3"/>
  </si>
  <si>
    <t>　貸 借 対 照 表　　　(B/S)</t>
    <phoneticPr fontId="1"/>
  </si>
  <si>
    <t xml:space="preserve">  基本金組入・取崩差額</t>
    <rPh sb="5" eb="7">
      <t>クミイ</t>
    </rPh>
    <rPh sb="8" eb="10">
      <t>トリクヅシ</t>
    </rPh>
    <rPh sb="10" eb="11">
      <t>サ</t>
    </rPh>
    <phoneticPr fontId="1"/>
  </si>
  <si>
    <t xml:space="preserve"> </t>
    <phoneticPr fontId="1"/>
  </si>
  <si>
    <t xml:space="preserve">         　　　   （純額表示)</t>
    <rPh sb="16" eb="20">
      <t>ジュンgカウヒョウジ</t>
    </rPh>
    <phoneticPr fontId="1"/>
  </si>
  <si>
    <t>亊/収 教育研究経費(教育活動)</t>
    <rPh sb="0" eb="1">
      <t>ジ</t>
    </rPh>
    <rPh sb="4" eb="6">
      <t>キョウイク</t>
    </rPh>
    <rPh sb="6" eb="8">
      <t>ケンキュウ</t>
    </rPh>
    <rPh sb="8" eb="10">
      <t>ケイヒ</t>
    </rPh>
    <rPh sb="11" eb="13">
      <t>キョウイク</t>
    </rPh>
    <rPh sb="13" eb="15">
      <t>カツドウ</t>
    </rPh>
    <phoneticPr fontId="3"/>
  </si>
  <si>
    <t>亊/収 管理経費(教育活動)</t>
    <rPh sb="0" eb="1">
      <t>ジ</t>
    </rPh>
    <rPh sb="4" eb="6">
      <t>カンリ</t>
    </rPh>
    <rPh sb="6" eb="8">
      <t>ケイヒ</t>
    </rPh>
    <rPh sb="9" eb="11">
      <t>キョウイク</t>
    </rPh>
    <rPh sb="11" eb="13">
      <t>カツドウ</t>
    </rPh>
    <phoneticPr fontId="3"/>
  </si>
  <si>
    <t>資/収 教育研究経費支出</t>
    <rPh sb="0" eb="1">
      <t>シ</t>
    </rPh>
    <rPh sb="2" eb="3">
      <t>シュウ</t>
    </rPh>
    <rPh sb="4" eb="6">
      <t>キョウイク</t>
    </rPh>
    <rPh sb="6" eb="8">
      <t>ケンキュウ</t>
    </rPh>
    <rPh sb="8" eb="10">
      <t>ケイヒ</t>
    </rPh>
    <rPh sb="10" eb="12">
      <t>シシュツ</t>
    </rPh>
    <phoneticPr fontId="3"/>
  </si>
  <si>
    <t>　　　　　計</t>
    <rPh sb="5" eb="6">
      <t>ケイ</t>
    </rPh>
    <phoneticPr fontId="3"/>
  </si>
  <si>
    <t>←非資金項目にはマイナス符号を付す</t>
    <rPh sb="1" eb="6">
      <t>ヒシキンコウモク</t>
    </rPh>
    <rPh sb="12" eb="14">
      <t>フゴウ</t>
    </rPh>
    <rPh sb="15" eb="16">
      <t>フ</t>
    </rPh>
    <phoneticPr fontId="1"/>
  </si>
  <si>
    <t>資/収 管理経費支出</t>
    <rPh sb="0" eb="1">
      <t>シ</t>
    </rPh>
    <rPh sb="2" eb="3">
      <t>シュウ</t>
    </rPh>
    <rPh sb="4" eb="6">
      <t>カンリ</t>
    </rPh>
    <rPh sb="6" eb="8">
      <t>ケイヒ</t>
    </rPh>
    <rPh sb="8" eb="10">
      <t>シシュツ</t>
    </rPh>
    <phoneticPr fontId="3"/>
  </si>
  <si>
    <t>亊/収 同上・減価償却額(教育活動)</t>
    <rPh sb="0" eb="1">
      <t>ジ</t>
    </rPh>
    <rPh sb="4" eb="6">
      <t>ドウジョウ</t>
    </rPh>
    <rPh sb="7" eb="9">
      <t>ゲンカ</t>
    </rPh>
    <rPh sb="9" eb="12">
      <t>ショウキャクガク</t>
    </rPh>
    <rPh sb="13" eb="15">
      <t>キョウイク</t>
    </rPh>
    <rPh sb="15" eb="17">
      <t>カツドウ</t>
    </rPh>
    <phoneticPr fontId="3"/>
  </si>
  <si>
    <t>亊/収 同上・非資金項目(教育活動)</t>
    <rPh sb="0" eb="1">
      <t>ジ</t>
    </rPh>
    <rPh sb="4" eb="6">
      <t>ドウジョウ</t>
    </rPh>
    <rPh sb="7" eb="12">
      <t>ヒシキンコウモク</t>
    </rPh>
    <rPh sb="13" eb="15">
      <t>キョウイク</t>
    </rPh>
    <rPh sb="15" eb="17">
      <t>カツドウ</t>
    </rPh>
    <phoneticPr fontId="3"/>
  </si>
  <si>
    <t>Ｂ/Ｓ 翌年度繰越収支差額 本年度末</t>
    <rPh sb="9" eb="11">
      <t>シュウシ</t>
    </rPh>
    <rPh sb="11" eb="13">
      <t>サガク</t>
    </rPh>
    <rPh sb="14" eb="17">
      <t>ホンネンド</t>
    </rPh>
    <rPh sb="17" eb="18">
      <t>マツ</t>
    </rPh>
    <phoneticPr fontId="1"/>
  </si>
  <si>
    <t>注記・徴収不能引当金の合計額</t>
    <rPh sb="0" eb="2">
      <t>チュウキ</t>
    </rPh>
    <rPh sb="3" eb="5">
      <t>チョウシュウ</t>
    </rPh>
    <rPh sb="5" eb="7">
      <t>フノウ</t>
    </rPh>
    <rPh sb="7" eb="10">
      <t>ヒキアテキン</t>
    </rPh>
    <rPh sb="11" eb="14">
      <t>ゴウケイガク</t>
    </rPh>
    <phoneticPr fontId="3"/>
  </si>
  <si>
    <t>　徴収不能引当金</t>
    <phoneticPr fontId="3"/>
  </si>
  <si>
    <t>固/明 徴収不能引当金</t>
    <rPh sb="4" eb="11">
      <t>チョウシュウフノウヒキアテキン</t>
    </rPh>
    <phoneticPr fontId="3"/>
  </si>
  <si>
    <t>固/明 合計・徴収不能引当金</t>
    <rPh sb="4" eb="6">
      <t>ゴウケイ</t>
    </rPh>
    <rPh sb="7" eb="14">
      <t>チョウシュウフノウヒキアテキン</t>
    </rPh>
    <phoneticPr fontId="3"/>
  </si>
  <si>
    <t xml:space="preserve">  基本金未組入額</t>
    <phoneticPr fontId="3"/>
  </si>
  <si>
    <t>流動資産の徴収不能引当金額は差異になる</t>
    <rPh sb="0" eb="2">
      <t>リュウドウ</t>
    </rPh>
    <rPh sb="2" eb="4">
      <t>シサン</t>
    </rPh>
    <rPh sb="5" eb="12">
      <t>チョウシュウフノウヒキアテキン</t>
    </rPh>
    <rPh sb="12" eb="13">
      <t>ガク</t>
    </rPh>
    <rPh sb="14" eb="16">
      <t>サイ</t>
    </rPh>
    <phoneticPr fontId="1"/>
  </si>
  <si>
    <t>　　Ｂ/Ｓ 負債の部合計　本年度末</t>
    <rPh sb="6" eb="8">
      <t>フサイ</t>
    </rPh>
    <rPh sb="9" eb="10">
      <t>ブ</t>
    </rPh>
    <rPh sb="13" eb="14">
      <t>ホン</t>
    </rPh>
    <rPh sb="14" eb="17">
      <t>ネンドマツ</t>
    </rPh>
    <phoneticPr fontId="3"/>
  </si>
  <si>
    <t>　　Ｂ/Ｓ 負債の部合計　前年度末</t>
    <rPh sb="6" eb="8">
      <t>フサイ</t>
    </rPh>
    <rPh sb="9" eb="10">
      <t>ブ</t>
    </rPh>
    <rPh sb="13" eb="14">
      <t>ゼン</t>
    </rPh>
    <rPh sb="14" eb="17">
      <t>ネンドマツ</t>
    </rPh>
    <phoneticPr fontId="3"/>
  </si>
  <si>
    <t>　　Ｂ/Ｓ 純資産の部合計　本年度末</t>
    <rPh sb="6" eb="9">
      <t>ジュンシサン</t>
    </rPh>
    <rPh sb="10" eb="11">
      <t>ブ</t>
    </rPh>
    <rPh sb="14" eb="18">
      <t>ホンネンドマツ</t>
    </rPh>
    <phoneticPr fontId="3"/>
  </si>
  <si>
    <t>　　Ｂ/Ｓ 純資産の部合計　前年度末</t>
    <rPh sb="6" eb="9">
      <t>ジュンシサン</t>
    </rPh>
    <rPh sb="10" eb="11">
      <t>ブ</t>
    </rPh>
    <rPh sb="14" eb="17">
      <t>ゼンネンド</t>
    </rPh>
    <rPh sb="17" eb="18">
      <t>マツ</t>
    </rPh>
    <phoneticPr fontId="3"/>
  </si>
  <si>
    <t>B/S 前年度末残高(長期)</t>
    <rPh sb="11" eb="13">
      <t>チョウキ</t>
    </rPh>
    <phoneticPr fontId="3"/>
  </si>
  <si>
    <t>B/S 本年度末残高(長期)</t>
    <rPh sb="4" eb="5">
      <t>ホン</t>
    </rPh>
    <rPh sb="11" eb="13">
      <t>チョウキ</t>
    </rPh>
    <phoneticPr fontId="3"/>
  </si>
  <si>
    <t>B/S 前年度末残高(短期)</t>
    <rPh sb="11" eb="13">
      <t>タンキ</t>
    </rPh>
    <phoneticPr fontId="3"/>
  </si>
  <si>
    <t>B/S 本年度末残高(短期)</t>
    <rPh sb="4" eb="5">
      <t>ホン</t>
    </rPh>
    <rPh sb="11" eb="13">
      <t>タンキ</t>
    </rPh>
    <phoneticPr fontId="3"/>
  </si>
  <si>
    <t>資/収 貸付金支払支出</t>
    <phoneticPr fontId="3"/>
  </si>
  <si>
    <t>資/収 貸付金回収収入</t>
    <phoneticPr fontId="3"/>
  </si>
  <si>
    <t>　　</t>
    <phoneticPr fontId="3"/>
  </si>
  <si>
    <t>Ｂ/Ｓ 有形固定資産・本年度末</t>
    <rPh sb="4" eb="10">
      <t>ユウケイコテイシサン</t>
    </rPh>
    <rPh sb="11" eb="12">
      <t>ホン</t>
    </rPh>
    <rPh sb="12" eb="15">
      <t>ネンドマツ</t>
    </rPh>
    <rPh sb="14" eb="15">
      <t>マツ</t>
    </rPh>
    <phoneticPr fontId="3"/>
  </si>
  <si>
    <t>Ｂ/Ｓ 特定資産・本年度末</t>
    <rPh sb="4" eb="6">
      <t>トクテイ</t>
    </rPh>
    <rPh sb="6" eb="8">
      <t>シサン</t>
    </rPh>
    <rPh sb="9" eb="10">
      <t>ホン</t>
    </rPh>
    <rPh sb="10" eb="13">
      <t>ネンドマツ</t>
    </rPh>
    <rPh sb="12" eb="13">
      <t>マツ</t>
    </rPh>
    <phoneticPr fontId="3"/>
  </si>
  <si>
    <t>Ｂ/Ｓ その他の固定資産・本当年度末</t>
    <rPh sb="6" eb="7">
      <t>タ</t>
    </rPh>
    <rPh sb="8" eb="10">
      <t>コテイ</t>
    </rPh>
    <rPh sb="10" eb="12">
      <t>シサン</t>
    </rPh>
    <rPh sb="13" eb="14">
      <t>ホン</t>
    </rPh>
    <rPh sb="14" eb="17">
      <t>トウネンド</t>
    </rPh>
    <rPh sb="17" eb="18">
      <t>マツ</t>
    </rPh>
    <phoneticPr fontId="3"/>
  </si>
  <si>
    <t>Ｂ/Ｓ 本年度末残高(長期)</t>
  </si>
  <si>
    <t>Ｂ/Ｓ 前年度末残高(短期)</t>
    <rPh sb="11" eb="12">
      <t>タン</t>
    </rPh>
    <phoneticPr fontId="3"/>
  </si>
  <si>
    <t>Ｂ/Ｓ 前年度末残高(長期)</t>
    <rPh sb="11" eb="12">
      <t>チョウ</t>
    </rPh>
    <phoneticPr fontId="3"/>
  </si>
  <si>
    <t>Ｂ/Ｓ 本年度末残高(短期)</t>
    <rPh sb="11" eb="12">
      <t>タン</t>
    </rPh>
    <phoneticPr fontId="3"/>
  </si>
  <si>
    <t>事/収 徴収不能引当金繰入額</t>
    <rPh sb="0" eb="1">
      <t>コト</t>
    </rPh>
    <rPh sb="8" eb="11">
      <t>ヒキアテキン</t>
    </rPh>
    <phoneticPr fontId="3"/>
  </si>
  <si>
    <t>事/収 徴収不能額</t>
    <rPh sb="0" eb="1">
      <t>コト</t>
    </rPh>
    <phoneticPr fontId="3"/>
  </si>
  <si>
    <t>(注)徴収不能引当金及び徴収不能額</t>
    <phoneticPr fontId="3"/>
  </si>
  <si>
    <t>未収入金に準ずる</t>
  </si>
  <si>
    <t xml:space="preserve">  貸    付    金</t>
    <phoneticPr fontId="3"/>
  </si>
  <si>
    <t xml:space="preserve">  減価償却引当特定資産</t>
    <rPh sb="2" eb="4">
      <t>ゲンカ</t>
    </rPh>
    <rPh sb="4" eb="6">
      <t>ショウキャク</t>
    </rPh>
    <rPh sb="6" eb="8">
      <t>ヒキアテ</t>
    </rPh>
    <rPh sb="8" eb="12">
      <t>トクテイシサン</t>
    </rPh>
    <phoneticPr fontId="3"/>
  </si>
  <si>
    <t xml:space="preserve">  退職給与引当特定資産</t>
    <rPh sb="2" eb="4">
      <t>タイショク</t>
    </rPh>
    <rPh sb="4" eb="6">
      <t>キュウヨ</t>
    </rPh>
    <rPh sb="6" eb="8">
      <t>ヒキアテ</t>
    </rPh>
    <rPh sb="8" eb="12">
      <t>トクテイシサン</t>
    </rPh>
    <phoneticPr fontId="3"/>
  </si>
  <si>
    <t>注記　収支相殺後の純額(＋)</t>
    <rPh sb="0" eb="2">
      <t>チュウキ</t>
    </rPh>
    <rPh sb="3" eb="5">
      <t>シュウシ</t>
    </rPh>
    <rPh sb="5" eb="7">
      <t>ソウサイ</t>
    </rPh>
    <rPh sb="7" eb="8">
      <t>ゴ</t>
    </rPh>
    <rPh sb="9" eb="11">
      <t>ジュンガク</t>
    </rPh>
    <phoneticPr fontId="3"/>
  </si>
  <si>
    <t>注記　収支相殺後の純額(－)</t>
    <rPh sb="0" eb="2">
      <t>チュウキ</t>
    </rPh>
    <rPh sb="3" eb="5">
      <t>シュウシ</t>
    </rPh>
    <rPh sb="5" eb="7">
      <t>ソウサイ</t>
    </rPh>
    <rPh sb="7" eb="8">
      <t>ゴ</t>
    </rPh>
    <rPh sb="9" eb="11">
      <t>ジュンガク</t>
    </rPh>
    <phoneticPr fontId="3"/>
  </si>
  <si>
    <t>34条の控除形式の 場合に記入され、</t>
    <rPh sb="2" eb="3">
      <t>ジョウ</t>
    </rPh>
    <rPh sb="4" eb="6">
      <t>コウジョ</t>
    </rPh>
    <rPh sb="6" eb="8">
      <t>ケイシキ</t>
    </rPh>
    <phoneticPr fontId="3"/>
  </si>
  <si>
    <t>B/S徴収不能引当金の残高は基準</t>
    <phoneticPr fontId="3"/>
  </si>
  <si>
    <t>34条の控除形式の場合に記入され、</t>
    <rPh sb="2" eb="3">
      <t>ジョウ</t>
    </rPh>
    <rPh sb="4" eb="6">
      <t>コウジョ</t>
    </rPh>
    <rPh sb="6" eb="8">
      <t>ケイシキ</t>
    </rPh>
    <phoneticPr fontId="3"/>
  </si>
  <si>
    <t>又、引当金が設定されていない場合には、この残高は記入されない。</t>
    <rPh sb="0" eb="1">
      <t>マタ</t>
    </rPh>
    <rPh sb="14" eb="16">
      <t>バアイ</t>
    </rPh>
    <rPh sb="21" eb="23">
      <t>ザンダカ</t>
    </rPh>
    <rPh sb="24" eb="26">
      <t>キニュウ</t>
    </rPh>
    <phoneticPr fontId="3"/>
  </si>
  <si>
    <t>Ｂ/Ｓ 徴収不能引当金・前年度末残高</t>
    <rPh sb="4" eb="6">
      <t>チョウシュウ</t>
    </rPh>
    <rPh sb="6" eb="8">
      <t>フノウ</t>
    </rPh>
    <rPh sb="8" eb="11">
      <t>ヒキアテキン</t>
    </rPh>
    <rPh sb="12" eb="13">
      <t>ゼン</t>
    </rPh>
    <phoneticPr fontId="3"/>
  </si>
  <si>
    <t>Ｂ/Ｓ 徴収不能引当金・本年度末残高</t>
    <rPh sb="12" eb="13">
      <t>ホン</t>
    </rPh>
    <phoneticPr fontId="3"/>
  </si>
  <si>
    <t>事/報 　流動資産</t>
    <rPh sb="0" eb="1">
      <t>ジ</t>
    </rPh>
    <rPh sb="2" eb="3">
      <t>ホウ</t>
    </rPh>
    <rPh sb="5" eb="7">
      <t>リュウドウ</t>
    </rPh>
    <rPh sb="7" eb="9">
      <t>シサン</t>
    </rPh>
    <phoneticPr fontId="3"/>
  </si>
  <si>
    <t>事/報 　固定負債</t>
    <rPh sb="0" eb="1">
      <t>ジ</t>
    </rPh>
    <rPh sb="2" eb="3">
      <t>ホウ</t>
    </rPh>
    <rPh sb="5" eb="7">
      <t>コテイ</t>
    </rPh>
    <rPh sb="7" eb="9">
      <t>フサイ</t>
    </rPh>
    <phoneticPr fontId="3"/>
  </si>
  <si>
    <t>事/報 　流動負債</t>
    <rPh sb="0" eb="1">
      <t>ジ</t>
    </rPh>
    <rPh sb="2" eb="3">
      <t>ホウ</t>
    </rPh>
    <rPh sb="5" eb="7">
      <t>リュウドウ</t>
    </rPh>
    <rPh sb="7" eb="9">
      <t>フサイ</t>
    </rPh>
    <phoneticPr fontId="3"/>
  </si>
  <si>
    <t>事/報 　基本金</t>
    <rPh sb="0" eb="1">
      <t>ジ</t>
    </rPh>
    <rPh sb="2" eb="3">
      <t>ホウ</t>
    </rPh>
    <rPh sb="5" eb="8">
      <t>キホンキン</t>
    </rPh>
    <phoneticPr fontId="3"/>
  </si>
  <si>
    <t>事/報 　純資産の部合計</t>
    <rPh sb="0" eb="1">
      <t>ジ</t>
    </rPh>
    <rPh sb="2" eb="3">
      <t>ホウ</t>
    </rPh>
    <rPh sb="5" eb="8">
      <t>ジュンシサン</t>
    </rPh>
    <rPh sb="9" eb="10">
      <t>ブ</t>
    </rPh>
    <rPh sb="10" eb="12">
      <t>ゴウケイ</t>
    </rPh>
    <phoneticPr fontId="3"/>
  </si>
  <si>
    <t>Ｂ/Ｓ 流動資産・本年度末</t>
    <rPh sb="4" eb="6">
      <t>リュウドウ</t>
    </rPh>
    <rPh sb="6" eb="8">
      <t>シサン</t>
    </rPh>
    <rPh sb="9" eb="10">
      <t>ホン</t>
    </rPh>
    <rPh sb="10" eb="13">
      <t>ネンドマツ</t>
    </rPh>
    <rPh sb="12" eb="13">
      <t>マツ</t>
    </rPh>
    <phoneticPr fontId="3"/>
  </si>
  <si>
    <t>Ｂ/Ｓ 固定負債・本年度末</t>
    <rPh sb="4" eb="6">
      <t>コテイ</t>
    </rPh>
    <rPh sb="6" eb="8">
      <t>フサイ</t>
    </rPh>
    <rPh sb="9" eb="10">
      <t>ホン</t>
    </rPh>
    <rPh sb="10" eb="13">
      <t>ネンドマツ</t>
    </rPh>
    <rPh sb="12" eb="13">
      <t>マツ</t>
    </rPh>
    <phoneticPr fontId="3"/>
  </si>
  <si>
    <t>Ｂ/Ｓ 流動負債・本年度末</t>
    <rPh sb="4" eb="6">
      <t>リュウドウ</t>
    </rPh>
    <rPh sb="6" eb="8">
      <t>フサイ</t>
    </rPh>
    <rPh sb="9" eb="10">
      <t>ホン</t>
    </rPh>
    <rPh sb="10" eb="13">
      <t>ネンドマツ</t>
    </rPh>
    <rPh sb="12" eb="13">
      <t>マツ</t>
    </rPh>
    <phoneticPr fontId="3"/>
  </si>
  <si>
    <t>Ｂ/Ｓ 基本金・本年度末</t>
    <rPh sb="4" eb="7">
      <t>キホンキン</t>
    </rPh>
    <rPh sb="8" eb="9">
      <t>ホン</t>
    </rPh>
    <rPh sb="9" eb="12">
      <t>ネンドマツ</t>
    </rPh>
    <rPh sb="11" eb="12">
      <t>マツ</t>
    </rPh>
    <phoneticPr fontId="3"/>
  </si>
  <si>
    <t>Ｂ/Ｓ 純資産の部合計・本年度末</t>
    <rPh sb="4" eb="7">
      <t>ジュンシサン</t>
    </rPh>
    <rPh sb="8" eb="9">
      <t>ブ</t>
    </rPh>
    <rPh sb="9" eb="11">
      <t>ゴウケイ</t>
    </rPh>
    <rPh sb="12" eb="13">
      <t>ホン</t>
    </rPh>
    <rPh sb="13" eb="16">
      <t>ネンドマツ</t>
    </rPh>
    <rPh sb="15" eb="16">
      <t>マツ</t>
    </rPh>
    <phoneticPr fontId="3"/>
  </si>
  <si>
    <t>　　Ｂ/Ｓ 流動負債　本年度末</t>
    <rPh sb="6" eb="8">
      <t>リュウドウ</t>
    </rPh>
    <rPh sb="8" eb="10">
      <t>フサイ</t>
    </rPh>
    <rPh sb="11" eb="12">
      <t>ホン</t>
    </rPh>
    <rPh sb="12" eb="15">
      <t>ネンドマツ</t>
    </rPh>
    <phoneticPr fontId="3"/>
  </si>
  <si>
    <t>　　Ｂ/Ｓ 固定負債　本年度末</t>
    <rPh sb="6" eb="8">
      <t>コテイ</t>
    </rPh>
    <rPh sb="8" eb="10">
      <t>フサイ</t>
    </rPh>
    <rPh sb="11" eb="12">
      <t>ホン</t>
    </rPh>
    <rPh sb="12" eb="15">
      <t>ネンドマツ</t>
    </rPh>
    <phoneticPr fontId="3"/>
  </si>
  <si>
    <t>　　Ｂ/Ｓ 資産の部合計　本年度末</t>
    <rPh sb="6" eb="8">
      <t>シサン</t>
    </rPh>
    <rPh sb="9" eb="10">
      <t>ブ</t>
    </rPh>
    <rPh sb="13" eb="14">
      <t>ホン</t>
    </rPh>
    <rPh sb="14" eb="17">
      <t>ネンドマツ</t>
    </rPh>
    <phoneticPr fontId="3"/>
  </si>
  <si>
    <t>　　Ｂ/Ｓ 固定資産　本年度末</t>
    <rPh sb="6" eb="8">
      <t>コテイ</t>
    </rPh>
    <rPh sb="8" eb="10">
      <t>シサン</t>
    </rPh>
    <rPh sb="11" eb="12">
      <t>ホン</t>
    </rPh>
    <rPh sb="12" eb="15">
      <t>ネンドマツ</t>
    </rPh>
    <phoneticPr fontId="3"/>
  </si>
  <si>
    <t>　　Ｂ/Ｓ 流動資産　本年度末</t>
    <rPh sb="6" eb="8">
      <t>リュウドウ</t>
    </rPh>
    <rPh sb="8" eb="10">
      <t>シサン</t>
    </rPh>
    <rPh sb="11" eb="12">
      <t>ホン</t>
    </rPh>
    <rPh sb="12" eb="15">
      <t>ネンドマツ</t>
    </rPh>
    <phoneticPr fontId="3"/>
  </si>
  <si>
    <t>事/報 　資産の部合計　＝　負債の部及び純資産の部合計</t>
    <rPh sb="10" eb="12">
      <t>シサン</t>
    </rPh>
    <rPh sb="13" eb="14">
      <t>ブ</t>
    </rPh>
    <rPh sb="14" eb="16">
      <t>ゴウケイ</t>
    </rPh>
    <phoneticPr fontId="3"/>
  </si>
  <si>
    <t>Ｂ/Ｓ 資産の部合計　＝　負債の部及び純資産の部合計</t>
    <rPh sb="4" eb="6">
      <t>シサン</t>
    </rPh>
    <rPh sb="7" eb="8">
      <t>ブ</t>
    </rPh>
    <rPh sb="8" eb="10">
      <t>ゴウケイ</t>
    </rPh>
    <phoneticPr fontId="3"/>
  </si>
  <si>
    <t>事/収　前年度繰越収支差額</t>
    <rPh sb="4" eb="7">
      <t>ゼンネンド</t>
    </rPh>
    <rPh sb="7" eb="9">
      <t>クリコシ</t>
    </rPh>
    <rPh sb="9" eb="11">
      <t>シュウシ</t>
    </rPh>
    <rPh sb="11" eb="13">
      <t>サガク</t>
    </rPh>
    <phoneticPr fontId="1"/>
  </si>
  <si>
    <t>事/収　　 基本金取崩額</t>
    <rPh sb="0" eb="1">
      <t>ジ</t>
    </rPh>
    <rPh sb="2" eb="3">
      <t>シュウ</t>
    </rPh>
    <rPh sb="6" eb="8">
      <t>キホン</t>
    </rPh>
    <rPh sb="8" eb="9">
      <t>キン</t>
    </rPh>
    <rPh sb="9" eb="11">
      <t>トリクズシ</t>
    </rPh>
    <rPh sb="11" eb="12">
      <t>ガク</t>
    </rPh>
    <phoneticPr fontId="1"/>
  </si>
  <si>
    <t>事/収　翌年度繰越収支差額</t>
    <rPh sb="4" eb="7">
      <t>ヨクネンド</t>
    </rPh>
    <rPh sb="7" eb="9">
      <t>クリコシ</t>
    </rPh>
    <rPh sb="9" eb="11">
      <t>シュウシ</t>
    </rPh>
    <rPh sb="11" eb="13">
      <t>サガク</t>
    </rPh>
    <phoneticPr fontId="1"/>
  </si>
  <si>
    <t>事/報　前年度繰越収支差額</t>
    <phoneticPr fontId="1"/>
  </si>
  <si>
    <t>事/報　翌年度繰越収支差額</t>
    <phoneticPr fontId="1"/>
  </si>
  <si>
    <t>事/報 その他の収入</t>
    <rPh sb="0" eb="1">
      <t>ジ</t>
    </rPh>
    <rPh sb="2" eb="3">
      <t>ホウ</t>
    </rPh>
    <rPh sb="6" eb="7">
      <t>タ</t>
    </rPh>
    <rPh sb="8" eb="10">
      <t>シュウニュウ</t>
    </rPh>
    <phoneticPr fontId="1"/>
  </si>
  <si>
    <t>資/収 その他の収入</t>
    <rPh sb="0" eb="1">
      <t>シ</t>
    </rPh>
    <rPh sb="6" eb="8">
      <t>タ</t>
    </rPh>
    <rPh sb="8" eb="10">
      <t>シュウニュウ</t>
    </rPh>
    <phoneticPr fontId="1"/>
  </si>
  <si>
    <t>事/報 その他の支出</t>
    <rPh sb="6" eb="7">
      <t>タ</t>
    </rPh>
    <rPh sb="8" eb="10">
      <t>シシュツ</t>
    </rPh>
    <phoneticPr fontId="1"/>
  </si>
  <si>
    <t>上記 収入の部　計　＝　上記 支出の部　計</t>
    <rPh sb="0" eb="2">
      <t>ジョウキ</t>
    </rPh>
    <rPh sb="3" eb="5">
      <t>シュウニュウ</t>
    </rPh>
    <rPh sb="6" eb="7">
      <t>ブ</t>
    </rPh>
    <rPh sb="8" eb="9">
      <t>ケイ</t>
    </rPh>
    <rPh sb="12" eb="14">
      <t>ジョウキ</t>
    </rPh>
    <rPh sb="15" eb="17">
      <t>シシュツ</t>
    </rPh>
    <phoneticPr fontId="3"/>
  </si>
  <si>
    <t>資/収　（決算額）その他の支出</t>
    <rPh sb="0" eb="1">
      <t>シ</t>
    </rPh>
    <rPh sb="2" eb="3">
      <t>シュウ</t>
    </rPh>
    <rPh sb="5" eb="8">
      <t>ケッサンガク</t>
    </rPh>
    <rPh sb="11" eb="12">
      <t>タ</t>
    </rPh>
    <rPh sb="13" eb="15">
      <t>シシュツ</t>
    </rPh>
    <phoneticPr fontId="1"/>
  </si>
  <si>
    <t>資/収　（決算額）その他の収入</t>
    <rPh sb="0" eb="1">
      <t>シ</t>
    </rPh>
    <rPh sb="2" eb="3">
      <t>シュウ</t>
    </rPh>
    <rPh sb="5" eb="8">
      <t>ケッサンガク</t>
    </rPh>
    <rPh sb="11" eb="12">
      <t>タ</t>
    </rPh>
    <rPh sb="13" eb="15">
      <t>シュウニュウ</t>
    </rPh>
    <phoneticPr fontId="1"/>
  </si>
  <si>
    <t>　　前期末未収入金収入</t>
    <rPh sb="2" eb="5">
      <t>ゼンキマツ</t>
    </rPh>
    <rPh sb="5" eb="7">
      <t>ミシュウ</t>
    </rPh>
    <rPh sb="7" eb="9">
      <t>ニュウキン</t>
    </rPh>
    <rPh sb="9" eb="11">
      <t>シュウニュウ</t>
    </rPh>
    <phoneticPr fontId="3"/>
  </si>
  <si>
    <t>　　その他の収入</t>
    <rPh sb="4" eb="5">
      <t>タ</t>
    </rPh>
    <rPh sb="6" eb="8">
      <t>シュウニュウ</t>
    </rPh>
    <phoneticPr fontId="3"/>
  </si>
  <si>
    <t>　　前期末未払金支払支出</t>
    <rPh sb="2" eb="5">
      <t>ゼンキマツ</t>
    </rPh>
    <rPh sb="5" eb="7">
      <t>ミハライ</t>
    </rPh>
    <rPh sb="7" eb="8">
      <t>キン</t>
    </rPh>
    <rPh sb="8" eb="10">
      <t>シハライ</t>
    </rPh>
    <rPh sb="10" eb="12">
      <t>シシュツ</t>
    </rPh>
    <phoneticPr fontId="3"/>
  </si>
  <si>
    <t>　　前払金支払支出</t>
    <rPh sb="2" eb="4">
      <t>マエバライ</t>
    </rPh>
    <rPh sb="4" eb="5">
      <t>キン</t>
    </rPh>
    <rPh sb="5" eb="7">
      <t>シハライ</t>
    </rPh>
    <rPh sb="7" eb="9">
      <t>シシュツ</t>
    </rPh>
    <phoneticPr fontId="3"/>
  </si>
  <si>
    <t>　　その他の支出</t>
    <rPh sb="4" eb="5">
      <t>タ</t>
    </rPh>
    <rPh sb="6" eb="8">
      <t>シシュツ</t>
    </rPh>
    <phoneticPr fontId="3"/>
  </si>
  <si>
    <t>資/収 その他の支出</t>
    <rPh sb="0" eb="1">
      <t>シ</t>
    </rPh>
    <phoneticPr fontId="1"/>
  </si>
  <si>
    <t>　うち：調整勘定関係支出</t>
    <rPh sb="4" eb="6">
      <t>チョウセイ</t>
    </rPh>
    <rPh sb="6" eb="8">
      <t>カンジョウ</t>
    </rPh>
    <rPh sb="8" eb="10">
      <t>カンケイ</t>
    </rPh>
    <rPh sb="10" eb="12">
      <t>シシュツ</t>
    </rPh>
    <phoneticPr fontId="3"/>
  </si>
  <si>
    <t>　うち：調整勘定関係収入</t>
    <rPh sb="4" eb="6">
      <t>チョウセイ</t>
    </rPh>
    <rPh sb="6" eb="8">
      <t>カンジョウ</t>
    </rPh>
    <rPh sb="8" eb="10">
      <t>カンケイ</t>
    </rPh>
    <rPh sb="10" eb="12">
      <t>シュウニュウ</t>
    </rPh>
    <phoneticPr fontId="3"/>
  </si>
  <si>
    <t>金額は百万円単位で丸めているので、単位が異なる場合は数式は要修正。</t>
    <rPh sb="0" eb="2">
      <t>キンガク</t>
    </rPh>
    <rPh sb="3" eb="4">
      <t>ヒャク</t>
    </rPh>
    <rPh sb="4" eb="6">
      <t>マンエン</t>
    </rPh>
    <rPh sb="6" eb="8">
      <t>タンイ</t>
    </rPh>
    <rPh sb="9" eb="10">
      <t>マル</t>
    </rPh>
    <rPh sb="17" eb="19">
      <t>タンイ</t>
    </rPh>
    <rPh sb="20" eb="21">
      <t>コト</t>
    </rPh>
    <rPh sb="23" eb="25">
      <t>バアイ</t>
    </rPh>
    <rPh sb="26" eb="28">
      <t>スウシキ</t>
    </rPh>
    <rPh sb="29" eb="30">
      <t>ヨウ</t>
    </rPh>
    <rPh sb="30" eb="32">
      <t>シュウセイ</t>
    </rPh>
    <phoneticPr fontId="3"/>
  </si>
  <si>
    <t>相当資産を有していない場合に入力</t>
    <rPh sb="0" eb="2">
      <t>ソウトウ</t>
    </rPh>
    <rPh sb="2" eb="4">
      <t>シサン</t>
    </rPh>
    <rPh sb="5" eb="6">
      <t>ユウ</t>
    </rPh>
    <rPh sb="11" eb="13">
      <t>バアイ</t>
    </rPh>
    <rPh sb="14" eb="16">
      <t>ニュウリョク</t>
    </rPh>
    <phoneticPr fontId="1"/>
  </si>
  <si>
    <r>
      <rPr>
        <sz val="8"/>
        <rFont val="ＭＳ Ｐゴシック"/>
        <family val="3"/>
        <charset val="128"/>
        <scheme val="minor"/>
      </rPr>
      <t>事/収 チェック</t>
    </r>
    <r>
      <rPr>
        <sz val="10"/>
        <rFont val="ＭＳ Ｐゴシック"/>
        <family val="3"/>
        <charset val="128"/>
        <scheme val="minor"/>
      </rPr>
      <t>＜合計欄＞</t>
    </r>
    <rPh sb="9" eb="11">
      <t>ゴウケイ</t>
    </rPh>
    <rPh sb="11" eb="12">
      <t>ラン</t>
    </rPh>
    <phoneticPr fontId="1"/>
  </si>
  <si>
    <r>
      <rPr>
        <sz val="8"/>
        <rFont val="ＭＳ Ｐゴシック"/>
        <family val="3"/>
        <charset val="128"/>
        <scheme val="minor"/>
      </rPr>
      <t>事/内 チェック</t>
    </r>
    <r>
      <rPr>
        <sz val="10"/>
        <rFont val="ＭＳ Ｐゴシック"/>
        <family val="3"/>
        <charset val="128"/>
        <scheme val="minor"/>
      </rPr>
      <t>＜合計欄＞</t>
    </r>
    <rPh sb="2" eb="3">
      <t>ウチ</t>
    </rPh>
    <rPh sb="9" eb="11">
      <t>ゴウケイ</t>
    </rPh>
    <rPh sb="11" eb="12">
      <t>ラン</t>
    </rPh>
    <phoneticPr fontId="1"/>
  </si>
  <si>
    <t>上記 　収入の部合計　＝　支出の部合計</t>
    <rPh sb="0" eb="2">
      <t>ジョウキ</t>
    </rPh>
    <rPh sb="4" eb="6">
      <t>シュウニュウ</t>
    </rPh>
    <rPh sb="9" eb="11">
      <t>シサン</t>
    </rPh>
    <rPh sb="12" eb="13">
      <t>ブ</t>
    </rPh>
    <rPh sb="13" eb="15">
      <t>シシュツ</t>
    </rPh>
    <phoneticPr fontId="3"/>
  </si>
  <si>
    <r>
      <t>　繰越支払資金</t>
    </r>
    <r>
      <rPr>
        <sz val="6"/>
        <rFont val="ＭＳ Ｐゴシック"/>
        <family val="3"/>
        <charset val="128"/>
        <scheme val="minor"/>
      </rPr>
      <t>（決算額</t>
    </r>
    <r>
      <rPr>
        <sz val="8"/>
        <rFont val="ＭＳ Ｐゴシック"/>
        <family val="3"/>
        <charset val="128"/>
        <scheme val="minor"/>
      </rPr>
      <t>）</t>
    </r>
    <rPh sb="1" eb="3">
      <t>クリコシ</t>
    </rPh>
    <rPh sb="3" eb="5">
      <t>シハライ</t>
    </rPh>
    <rPh sb="5" eb="7">
      <t>シキン</t>
    </rPh>
    <phoneticPr fontId="1"/>
  </si>
  <si>
    <r>
      <rPr>
        <sz val="6"/>
        <rFont val="ＭＳ Ｐゴシック"/>
        <family val="3"/>
        <charset val="128"/>
        <scheme val="minor"/>
      </rPr>
      <t>（決算額</t>
    </r>
    <r>
      <rPr>
        <sz val="8"/>
        <rFont val="ＭＳ Ｐゴシック"/>
        <family val="3"/>
        <charset val="128"/>
        <scheme val="minor"/>
      </rPr>
      <t>）</t>
    </r>
    <phoneticPr fontId="1"/>
  </si>
  <si>
    <t>　活動区分資金収支計算書</t>
    <rPh sb="1" eb="3">
      <t>カツドウ</t>
    </rPh>
    <rPh sb="3" eb="5">
      <t>クブン</t>
    </rPh>
    <phoneticPr fontId="1"/>
  </si>
  <si>
    <t>固/明 有形固定資産の累計額</t>
    <rPh sb="8" eb="14">
      <t>ユウケイコテイシサンルイケイガク</t>
    </rPh>
    <phoneticPr fontId="1"/>
  </si>
  <si>
    <t>固/明 その他の固定資産の累計額</t>
    <rPh sb="6" eb="7">
      <t>タ</t>
    </rPh>
    <rPh sb="8" eb="12">
      <t>コテイシサン</t>
    </rPh>
    <phoneticPr fontId="1"/>
  </si>
  <si>
    <t>注記　本年度：徴収不能引当金</t>
    <rPh sb="3" eb="6">
      <t>ホンネンド</t>
    </rPh>
    <phoneticPr fontId="1"/>
  </si>
  <si>
    <t>A＋B－C＝Ｄ</t>
    <phoneticPr fontId="3"/>
  </si>
  <si>
    <t>= 財 産 目 録</t>
    <phoneticPr fontId="3"/>
  </si>
  <si>
    <t>固/明 減価償却額の累計額の合計額</t>
    <rPh sb="0" eb="1">
      <t>コ</t>
    </rPh>
    <rPh sb="2" eb="3">
      <t>アキラ</t>
    </rPh>
    <rPh sb="4" eb="6">
      <t>ゲンカ</t>
    </rPh>
    <rPh sb="6" eb="9">
      <t>ショウキャクガク</t>
    </rPh>
    <rPh sb="14" eb="17">
      <t>ゴウケイガク</t>
    </rPh>
    <phoneticPr fontId="3"/>
  </si>
  <si>
    <r>
      <t>相当資産を有している場合：「</t>
    </r>
    <r>
      <rPr>
        <sz val="9"/>
        <color rgb="FFFF0000"/>
        <rFont val="ＭＳ Ｐゴシック"/>
        <family val="3"/>
        <charset val="128"/>
        <scheme val="minor"/>
      </rPr>
      <t>×</t>
    </r>
    <r>
      <rPr>
        <b/>
        <sz val="7"/>
        <color rgb="FFFF0000"/>
        <rFont val="ＭＳ Ｐゴシック"/>
        <family val="3"/>
        <charset val="128"/>
        <scheme val="minor"/>
      </rPr>
      <t xml:space="preserve">」でOK　 </t>
    </r>
    <rPh sb="0" eb="2">
      <t>ソウトウ</t>
    </rPh>
    <rPh sb="2" eb="4">
      <t>シサン</t>
    </rPh>
    <rPh sb="5" eb="6">
      <t>ユウ</t>
    </rPh>
    <rPh sb="10" eb="12">
      <t>バアイ</t>
    </rPh>
    <phoneticPr fontId="1"/>
  </si>
  <si>
    <t xml:space="preserve">事/収　　 教育活動外収入計 </t>
    <rPh sb="2" eb="3">
      <t>シュウ</t>
    </rPh>
    <rPh sb="6" eb="8">
      <t>キョウイク</t>
    </rPh>
    <rPh sb="8" eb="10">
      <t>カツドウ</t>
    </rPh>
    <rPh sb="10" eb="11">
      <t>ガイ</t>
    </rPh>
    <rPh sb="11" eb="13">
      <t>シュウニュウ</t>
    </rPh>
    <rPh sb="13" eb="14">
      <t>ケイ</t>
    </rPh>
    <phoneticPr fontId="1"/>
  </si>
  <si>
    <t>資産額－収益事業会計資産</t>
    <rPh sb="0" eb="3">
      <t>シサンガク</t>
    </rPh>
    <rPh sb="4" eb="6">
      <t>シュウエキ</t>
    </rPh>
    <rPh sb="6" eb="8">
      <t>ジギョウ</t>
    </rPh>
    <rPh sb="8" eb="10">
      <t>カイケイ</t>
    </rPh>
    <rPh sb="10" eb="12">
      <t>シサン</t>
    </rPh>
    <phoneticPr fontId="3"/>
  </si>
  <si>
    <t>負債額－収益事業会計負債</t>
    <rPh sb="0" eb="3">
      <t>フサイガク</t>
    </rPh>
    <rPh sb="4" eb="6">
      <t>シュウエキ</t>
    </rPh>
    <rPh sb="6" eb="8">
      <t>ジギョウ</t>
    </rPh>
    <rPh sb="8" eb="10">
      <t>カイケイ</t>
    </rPh>
    <rPh sb="10" eb="12">
      <t>フサイ</t>
    </rPh>
    <phoneticPr fontId="3"/>
  </si>
  <si>
    <t xml:space="preserve">          前行＝次行</t>
    <rPh sb="10" eb="12">
      <t>ゼンギョウ</t>
    </rPh>
    <rPh sb="13" eb="15">
      <t>ジギョウ</t>
    </rPh>
    <phoneticPr fontId="3"/>
  </si>
  <si>
    <t>差引</t>
    <phoneticPr fontId="3"/>
  </si>
  <si>
    <t>丸めた金額での判定につき末尾で誤差が生じ｢×｣でもOKの場合あり。誤差は差引に記載。</t>
    <rPh sb="0" eb="1">
      <t>マル</t>
    </rPh>
    <rPh sb="3" eb="5">
      <t>キンガク</t>
    </rPh>
    <rPh sb="7" eb="9">
      <t>ハンテイ</t>
    </rPh>
    <rPh sb="12" eb="14">
      <t>マツビ</t>
    </rPh>
    <rPh sb="15" eb="17">
      <t>ゴサ</t>
    </rPh>
    <rPh sb="18" eb="19">
      <t>ショウ</t>
    </rPh>
    <rPh sb="28" eb="30">
      <t>バアイ</t>
    </rPh>
    <rPh sb="33" eb="35">
      <t>ゴサ</t>
    </rPh>
    <rPh sb="36" eb="38">
      <t>サシヒキ</t>
    </rPh>
    <rPh sb="39" eb="41">
      <t>キサイ</t>
    </rPh>
    <phoneticPr fontId="3"/>
  </si>
  <si>
    <r>
      <t>　　　　　　　　　　　　　に入力。　　　　　</t>
    </r>
    <r>
      <rPr>
        <u/>
        <sz val="10.45"/>
        <rFont val="ＭＳ ゴシック"/>
        <family val="3"/>
        <charset val="128"/>
      </rPr>
      <t>法人名</t>
    </r>
    <rPh sb="14" eb="16">
      <t>ニュウリョク</t>
    </rPh>
    <rPh sb="22" eb="24">
      <t>ホウジン</t>
    </rPh>
    <rPh sb="24" eb="25">
      <t>メイ</t>
    </rPh>
    <phoneticPr fontId="3"/>
  </si>
  <si>
    <r>
      <t>に入力。　　　　　　　　　</t>
    </r>
    <r>
      <rPr>
        <b/>
        <u/>
        <sz val="8"/>
        <rFont val="ＭＳ ゴシック"/>
        <family val="3"/>
        <charset val="128"/>
      </rPr>
      <t>法人名</t>
    </r>
    <rPh sb="1" eb="3">
      <t>ニュウリョク</t>
    </rPh>
    <rPh sb="13" eb="15">
      <t>ホウジン</t>
    </rPh>
    <rPh sb="15" eb="16">
      <t>メイ</t>
    </rPh>
    <phoneticPr fontId="3"/>
  </si>
  <si>
    <t xml:space="preserve">                                  計</t>
    <rPh sb="34" eb="35">
      <t>ケイ</t>
    </rPh>
    <phoneticPr fontId="1"/>
  </si>
  <si>
    <t>　固定資産　　　　　　（ 下記計）</t>
    <rPh sb="1" eb="5">
      <t>コテイシサン</t>
    </rPh>
    <rPh sb="13" eb="15">
      <t>カキ</t>
    </rPh>
    <rPh sb="15" eb="16">
      <t>ケイ</t>
    </rPh>
    <phoneticPr fontId="1"/>
  </si>
  <si>
    <t>減価償却額の累計額</t>
    <rPh sb="0" eb="5">
      <t>ゲンカショウキャクガク</t>
    </rPh>
    <rPh sb="6" eb="9">
      <t>ルイケイガク</t>
    </rPh>
    <phoneticPr fontId="3"/>
  </si>
  <si>
    <t>徴収不能引当金</t>
  </si>
  <si>
    <t>固/明　貸付金：徴収不能引当金</t>
    <rPh sb="4" eb="6">
      <t>カシツケ</t>
    </rPh>
    <rPh sb="6" eb="7">
      <t>キン</t>
    </rPh>
    <phoneticPr fontId="1"/>
  </si>
  <si>
    <t>固/明その他資産：徴収不能引当金</t>
    <rPh sb="5" eb="6">
      <t>タ</t>
    </rPh>
    <rPh sb="6" eb="8">
      <t>シサン</t>
    </rPh>
    <phoneticPr fontId="1"/>
  </si>
  <si>
    <t>基/明  第1号基本金要組入額・残高</t>
    <rPh sb="5" eb="6">
      <t>ダイ</t>
    </rPh>
    <rPh sb="7" eb="8">
      <t>ゴウ</t>
    </rPh>
    <rPh sb="8" eb="11">
      <t>キホンキン</t>
    </rPh>
    <rPh sb="16" eb="18">
      <t>ザンダカ</t>
    </rPh>
    <phoneticPr fontId="3"/>
  </si>
  <si>
    <t xml:space="preserve">  基本金・本年度末　           D　　　</t>
    <rPh sb="6" eb="7">
      <t>ホン</t>
    </rPh>
    <phoneticPr fontId="3"/>
  </si>
  <si>
    <t>徴収不能引当金・徴収不能額を　
　　未収入金と貸付金等で区分する。</t>
    <rPh sb="0" eb="7">
      <t>チョウシュウフノウヒキアテキン</t>
    </rPh>
    <rPh sb="8" eb="10">
      <t>チョウシュウ</t>
    </rPh>
    <rPh sb="10" eb="13">
      <t>フノウガク</t>
    </rPh>
    <rPh sb="18" eb="20">
      <t>ミシュウ</t>
    </rPh>
    <rPh sb="20" eb="22">
      <t>ニュウキン</t>
    </rPh>
    <rPh sb="23" eb="26">
      <t>カシツケキン</t>
    </rPh>
    <rPh sb="26" eb="27">
      <t>トウ</t>
    </rPh>
    <rPh sb="28" eb="30">
      <t>クブン</t>
    </rPh>
    <phoneticPr fontId="3"/>
  </si>
  <si>
    <t>事/内 教育活動収入計・総額</t>
    <rPh sb="0" eb="1">
      <t>ジ</t>
    </rPh>
    <rPh sb="2" eb="3">
      <t>ウチ</t>
    </rPh>
    <rPh sb="4" eb="6">
      <t>キョウイク</t>
    </rPh>
    <rPh sb="6" eb="8">
      <t>カツドウ</t>
    </rPh>
    <rPh sb="8" eb="11">
      <t>シュウニュウケイ</t>
    </rPh>
    <rPh sb="12" eb="14">
      <t>ソウガク</t>
    </rPh>
    <phoneticPr fontId="3"/>
  </si>
  <si>
    <t>事/内 教育活動支出計・総額</t>
    <rPh sb="0" eb="1">
      <t>ジ</t>
    </rPh>
    <rPh sb="4" eb="6">
      <t>キョウイク</t>
    </rPh>
    <rPh sb="6" eb="8">
      <t>カツドウ</t>
    </rPh>
    <rPh sb="8" eb="10">
      <t>シシュツ</t>
    </rPh>
    <rPh sb="10" eb="11">
      <t>ケイ</t>
    </rPh>
    <phoneticPr fontId="3"/>
  </si>
  <si>
    <t>事/内 教育活動収支差額・総額</t>
    <rPh sb="4" eb="6">
      <t>キョウイク</t>
    </rPh>
    <rPh sb="6" eb="8">
      <t>カツドウ</t>
    </rPh>
    <rPh sb="8" eb="10">
      <t>シュウシ</t>
    </rPh>
    <rPh sb="10" eb="12">
      <t>サガク</t>
    </rPh>
    <phoneticPr fontId="1"/>
  </si>
  <si>
    <t>事/内 教育活動外収支差額・総額</t>
    <rPh sb="8" eb="10">
      <t>キョウイク</t>
    </rPh>
    <rPh sb="10" eb="13">
      <t>カツドウガイシュウシサガク</t>
    </rPh>
    <phoneticPr fontId="1"/>
  </si>
  <si>
    <t>事/内 経常収支差額・総額</t>
    <rPh sb="8" eb="10">
      <t>ケイジョウシュウシサガク</t>
    </rPh>
    <phoneticPr fontId="1"/>
  </si>
  <si>
    <t>事/内 特別収支差額・総額</t>
    <rPh sb="4" eb="6">
      <t>トクベツ</t>
    </rPh>
    <rPh sb="6" eb="8">
      <t>シュウシ</t>
    </rPh>
    <rPh sb="8" eb="10">
      <t>サガク</t>
    </rPh>
    <phoneticPr fontId="1"/>
  </si>
  <si>
    <t>事/内 基本金組入前当年度収支差額・総額</t>
    <rPh sb="4" eb="7">
      <t>キホンキン</t>
    </rPh>
    <rPh sb="7" eb="9">
      <t>クミイレ</t>
    </rPh>
    <rPh sb="9" eb="10">
      <t>マエ</t>
    </rPh>
    <rPh sb="10" eb="13">
      <t>トウネンド</t>
    </rPh>
    <rPh sb="13" eb="15">
      <t>シュウシ</t>
    </rPh>
    <rPh sb="15" eb="17">
      <t>サガク</t>
    </rPh>
    <phoneticPr fontId="1"/>
  </si>
  <si>
    <t>事/内 基本金組入額合計・総額</t>
    <rPh sb="4" eb="7">
      <t>キホンキン</t>
    </rPh>
    <rPh sb="7" eb="10">
      <t>クミイレガク</t>
    </rPh>
    <rPh sb="10" eb="12">
      <t>ゴウケイ</t>
    </rPh>
    <phoneticPr fontId="1"/>
  </si>
  <si>
    <t>事/内 当年度収支差額・総額</t>
    <rPh sb="4" eb="5">
      <t>トウ</t>
    </rPh>
    <rPh sb="5" eb="7">
      <t>ネンド</t>
    </rPh>
    <rPh sb="7" eb="9">
      <t>シュウシ</t>
    </rPh>
    <rPh sb="9" eb="11">
      <t>サガク</t>
    </rPh>
    <phoneticPr fontId="1"/>
  </si>
  <si>
    <t>事/内　　 教育活動収入計 ・総額</t>
    <rPh sb="0" eb="1">
      <t>ジ</t>
    </rPh>
    <rPh sb="2" eb="3">
      <t>ウチ</t>
    </rPh>
    <rPh sb="6" eb="8">
      <t>キョウイク</t>
    </rPh>
    <rPh sb="8" eb="10">
      <t>カツドウ</t>
    </rPh>
    <rPh sb="10" eb="12">
      <t>シュウニュウ</t>
    </rPh>
    <rPh sb="12" eb="13">
      <t>ケイ</t>
    </rPh>
    <phoneticPr fontId="1"/>
  </si>
  <si>
    <t xml:space="preserve">事/内　　 教育活動支出計・総額 </t>
    <rPh sb="0" eb="1">
      <t>ジ</t>
    </rPh>
    <rPh sb="2" eb="3">
      <t>ウチ</t>
    </rPh>
    <rPh sb="6" eb="8">
      <t>キョウイク</t>
    </rPh>
    <rPh sb="8" eb="10">
      <t>カツドウ</t>
    </rPh>
    <rPh sb="10" eb="12">
      <t>シシュツ</t>
    </rPh>
    <rPh sb="12" eb="13">
      <t>ケイ</t>
    </rPh>
    <rPh sb="16" eb="17">
      <t>シュウケイ</t>
    </rPh>
    <phoneticPr fontId="1"/>
  </si>
  <si>
    <t xml:space="preserve">事/内　　 教育活動外収入計・総額 </t>
    <rPh sb="0" eb="1">
      <t>ジ</t>
    </rPh>
    <rPh sb="2" eb="3">
      <t>ウチ</t>
    </rPh>
    <rPh sb="6" eb="8">
      <t>キョウイク</t>
    </rPh>
    <rPh sb="8" eb="10">
      <t>カツドウ</t>
    </rPh>
    <rPh sb="10" eb="11">
      <t>ガイ</t>
    </rPh>
    <rPh sb="11" eb="13">
      <t>シュウニュウ</t>
    </rPh>
    <rPh sb="13" eb="14">
      <t>ケイ</t>
    </rPh>
    <phoneticPr fontId="1"/>
  </si>
  <si>
    <t xml:space="preserve">事/内　　 教育活動外支出計・総額 </t>
    <rPh sb="0" eb="1">
      <t>ジ</t>
    </rPh>
    <rPh sb="2" eb="3">
      <t>ウチ</t>
    </rPh>
    <rPh sb="6" eb="8">
      <t>キョウイク</t>
    </rPh>
    <rPh sb="8" eb="10">
      <t>カツドウ</t>
    </rPh>
    <rPh sb="10" eb="11">
      <t>ガイ</t>
    </rPh>
    <rPh sb="11" eb="13">
      <t>シシュツ</t>
    </rPh>
    <rPh sb="13" eb="14">
      <t>ケイシュウケイ</t>
    </rPh>
    <phoneticPr fontId="1"/>
  </si>
  <si>
    <t xml:space="preserve">事/内　　 特別収入計・総額 </t>
    <rPh sb="0" eb="1">
      <t>ジ</t>
    </rPh>
    <rPh sb="2" eb="3">
      <t>ウチ</t>
    </rPh>
    <rPh sb="6" eb="8">
      <t>トクベツ</t>
    </rPh>
    <rPh sb="8" eb="10">
      <t>シュウニュウ</t>
    </rPh>
    <rPh sb="10" eb="11">
      <t>ケイ</t>
    </rPh>
    <phoneticPr fontId="1"/>
  </si>
  <si>
    <t xml:space="preserve">事/内　　 特別支出計・総額 </t>
    <rPh sb="0" eb="1">
      <t>ジ</t>
    </rPh>
    <rPh sb="2" eb="3">
      <t>ウチ</t>
    </rPh>
    <rPh sb="6" eb="8">
      <t>トクベツ</t>
    </rPh>
    <rPh sb="8" eb="10">
      <t>シシュツ</t>
    </rPh>
    <rPh sb="10" eb="11">
      <t>ケイシュウケイ</t>
    </rPh>
    <phoneticPr fontId="1"/>
  </si>
  <si>
    <t xml:space="preserve">事/内　(参考）事業活動支出・総額 </t>
    <rPh sb="0" eb="1">
      <t>ジ</t>
    </rPh>
    <rPh sb="2" eb="3">
      <t>ウチ</t>
    </rPh>
    <rPh sb="5" eb="7">
      <t>サンコウ</t>
    </rPh>
    <rPh sb="8" eb="10">
      <t>ジギョウ</t>
    </rPh>
    <rPh sb="10" eb="12">
      <t>カツドウ</t>
    </rPh>
    <rPh sb="12" eb="14">
      <t>シシュツ</t>
    </rPh>
    <rPh sb="17" eb="18">
      <t>シュウケイ</t>
    </rPh>
    <phoneticPr fontId="1"/>
  </si>
  <si>
    <t xml:space="preserve">事/内　(参考）事業活動収入・総額 </t>
    <rPh sb="0" eb="1">
      <t>ジ</t>
    </rPh>
    <rPh sb="2" eb="3">
      <t>ウチ</t>
    </rPh>
    <rPh sb="5" eb="7">
      <t>サンコウ</t>
    </rPh>
    <rPh sb="8" eb="10">
      <t>ジギョウ</t>
    </rPh>
    <rPh sb="10" eb="12">
      <t>カツドウ</t>
    </rPh>
    <rPh sb="12" eb="14">
      <t>シュウニュウ</t>
    </rPh>
    <rPh sb="17" eb="18">
      <t>シュウケイ</t>
    </rPh>
    <phoneticPr fontId="1"/>
  </si>
  <si>
    <t xml:space="preserve">事/内　　 基本金組入額合計・総額 </t>
    <rPh sb="0" eb="1">
      <t>ジ</t>
    </rPh>
    <rPh sb="2" eb="3">
      <t>ウチ</t>
    </rPh>
    <rPh sb="6" eb="14">
      <t>キホンキンクミイレガクゴウケイ</t>
    </rPh>
    <phoneticPr fontId="1"/>
  </si>
  <si>
    <t xml:space="preserve">差引　当年度収支差額・総額 </t>
    <rPh sb="0" eb="2">
      <t>サシヒキ</t>
    </rPh>
    <rPh sb="3" eb="6">
      <t>トウネンド</t>
    </rPh>
    <rPh sb="6" eb="8">
      <t>シュウシ</t>
    </rPh>
    <rPh sb="8" eb="10">
      <t>サガク</t>
    </rPh>
    <phoneticPr fontId="1"/>
  </si>
  <si>
    <t xml:space="preserve">資/内 収入の部・総額　　　　計 </t>
    <rPh sb="0" eb="1">
      <t>シ</t>
    </rPh>
    <rPh sb="2" eb="3">
      <t>ウチ</t>
    </rPh>
    <rPh sb="4" eb="6">
      <t>シュウニュウ</t>
    </rPh>
    <rPh sb="7" eb="8">
      <t>ブ</t>
    </rPh>
    <rPh sb="15" eb="16">
      <t>ケイ</t>
    </rPh>
    <phoneticPr fontId="1"/>
  </si>
  <si>
    <t xml:space="preserve">資/内 支出の部・総額　　　　計 </t>
    <rPh sb="0" eb="1">
      <t>シ</t>
    </rPh>
    <rPh sb="2" eb="3">
      <t>ウチ</t>
    </rPh>
    <rPh sb="4" eb="6">
      <t>シシュツ</t>
    </rPh>
    <rPh sb="7" eb="8">
      <t>ブ</t>
    </rPh>
    <rPh sb="15" eb="16">
      <t>ケイ</t>
    </rPh>
    <phoneticPr fontId="1"/>
  </si>
  <si>
    <t>丸めの単位：</t>
    <rPh sb="0" eb="1">
      <t>マル</t>
    </rPh>
    <rPh sb="3" eb="5">
      <t>タンイ</t>
    </rPh>
    <phoneticPr fontId="3"/>
  </si>
  <si>
    <t>円</t>
    <rPh sb="0" eb="1">
      <t>エン</t>
    </rPh>
    <phoneticPr fontId="3"/>
  </si>
  <si>
    <t>上記・減価償却額の累計額</t>
    <rPh sb="0" eb="2">
      <t>ジョウキ</t>
    </rPh>
    <rPh sb="3" eb="8">
      <t>ゲンカショウキャクガク</t>
    </rPh>
    <rPh sb="9" eb="12">
      <t>ルイケイガク</t>
    </rPh>
    <phoneticPr fontId="3"/>
  </si>
  <si>
    <t>（差引）未収入金：徴収不能引当金</t>
    <rPh sb="0" eb="16">
      <t>ミシュウニュウキン</t>
    </rPh>
    <phoneticPr fontId="1"/>
  </si>
  <si>
    <t>R</t>
    <phoneticPr fontId="3"/>
  </si>
  <si>
    <t>には、記載数字の確認済みの「R」を入れる。      　 こちらにも→</t>
    <rPh sb="3" eb="5">
      <t>キサイ</t>
    </rPh>
    <rPh sb="5" eb="7">
      <t>スウジ</t>
    </rPh>
    <rPh sb="8" eb="10">
      <t>カクニン</t>
    </rPh>
    <rPh sb="10" eb="11">
      <t>ズ</t>
    </rPh>
    <rPh sb="17" eb="18">
      <t>イ</t>
    </rPh>
    <phoneticPr fontId="3"/>
  </si>
  <si>
    <t>亊/収 　　当年度収支差額</t>
    <rPh sb="0" eb="1">
      <t>ジ</t>
    </rPh>
    <rPh sb="6" eb="7">
      <t>トウ</t>
    </rPh>
    <rPh sb="9" eb="11">
      <t>シュウシ</t>
    </rPh>
    <rPh sb="11" eb="13">
      <t>サガク</t>
    </rPh>
    <phoneticPr fontId="1"/>
  </si>
  <si>
    <t>事/報　　 基本金取崩額</t>
    <rPh sb="6" eb="8">
      <t>キホン</t>
    </rPh>
    <rPh sb="8" eb="9">
      <t>キン</t>
    </rPh>
    <rPh sb="9" eb="11">
      <t>トリクズシ</t>
    </rPh>
    <rPh sb="11" eb="12">
      <t>ガク</t>
    </rPh>
    <phoneticPr fontId="1"/>
  </si>
  <si>
    <t>{＋・－}逆でＯＫ(○）</t>
    <rPh sb="5" eb="6">
      <t>ギャク</t>
    </rPh>
    <phoneticPr fontId="3"/>
  </si>
  <si>
    <t>NJ</t>
    <phoneticPr fontId="3"/>
  </si>
  <si>
    <t>事/報(Ｄ列)が"0"で(Ｇ列)が"0"でない場合の(Ｊ列)の表示→</t>
    <rPh sb="0" eb="1">
      <t>コト</t>
    </rPh>
    <rPh sb="2" eb="3">
      <t>ホウ</t>
    </rPh>
    <rPh sb="5" eb="6">
      <t>レツ</t>
    </rPh>
    <rPh sb="14" eb="15">
      <t>レツ</t>
    </rPh>
    <rPh sb="23" eb="25">
      <t>バアイ</t>
    </rPh>
    <rPh sb="28" eb="29">
      <t>レツ</t>
    </rPh>
    <rPh sb="31" eb="33">
      <t>ヒョウジ</t>
    </rPh>
    <phoneticPr fontId="3"/>
  </si>
  <si>
    <t>亊/収 翌年度繰越収支差額・本年度末</t>
    <rPh sb="0" eb="1">
      <t>ジ</t>
    </rPh>
    <rPh sb="9" eb="11">
      <t>シュウシ</t>
    </rPh>
    <rPh sb="11" eb="13">
      <t>サガク</t>
    </rPh>
    <rPh sb="14" eb="17">
      <t>ホンネンド</t>
    </rPh>
    <rPh sb="17" eb="18">
      <t>マツ</t>
    </rPh>
    <phoneticPr fontId="1"/>
  </si>
  <si>
    <t>亊/収 翌年度繰越収支差額・前年度末</t>
    <rPh sb="0" eb="1">
      <t>ジ</t>
    </rPh>
    <rPh sb="9" eb="11">
      <t>シュウシ</t>
    </rPh>
    <rPh sb="11" eb="13">
      <t>サガク</t>
    </rPh>
    <rPh sb="14" eb="17">
      <t>ゼンネンド</t>
    </rPh>
    <rPh sb="17" eb="18">
      <t>マツ</t>
    </rPh>
    <phoneticPr fontId="1"/>
  </si>
  <si>
    <r>
      <rPr>
        <sz val="8"/>
        <color rgb="FFFF0000"/>
        <rFont val="ＭＳ Ｐゴシック"/>
        <family val="3"/>
        <charset val="128"/>
        <scheme val="minor"/>
      </rPr>
      <t>前年度固/明より</t>
    </r>
    <r>
      <rPr>
        <sz val="8"/>
        <rFont val="ＭＳ Ｐゴシック"/>
        <family val="3"/>
        <charset val="128"/>
        <scheme val="minor"/>
      </rPr>
      <t>　　同右　前年度</t>
    </r>
    <rPh sb="0" eb="3">
      <t>ゼンネンド</t>
    </rPh>
    <rPh sb="3" eb="4">
      <t>コ</t>
    </rPh>
    <rPh sb="5" eb="6">
      <t>メイ</t>
    </rPh>
    <rPh sb="10" eb="11">
      <t>ドウ</t>
    </rPh>
    <rPh sb="11" eb="12">
      <t>ミギ</t>
    </rPh>
    <rPh sb="13" eb="16">
      <t>ゼンネンド</t>
    </rPh>
    <phoneticPr fontId="3"/>
  </si>
  <si>
    <t xml:space="preserve">  奨学奨励資金引当特定資産</t>
    <rPh sb="2" eb="4">
      <t>ショウガク</t>
    </rPh>
    <rPh sb="4" eb="6">
      <t>ショウレイ</t>
    </rPh>
    <rPh sb="6" eb="8">
      <t>シキン</t>
    </rPh>
    <rPh sb="8" eb="10">
      <t>ヒキアテ</t>
    </rPh>
    <rPh sb="10" eb="14">
      <t>トクテイシサン</t>
    </rPh>
    <phoneticPr fontId="3"/>
  </si>
  <si>
    <t>固/明 奨学奨励資金特定資産期末残高</t>
    <rPh sb="0" eb="1">
      <t>コ</t>
    </rPh>
    <rPh sb="2" eb="3">
      <t>メイ</t>
    </rPh>
    <rPh sb="10" eb="12">
      <t>トクテイ</t>
    </rPh>
    <rPh sb="12" eb="14">
      <t>シサン</t>
    </rPh>
    <rPh sb="14" eb="16">
      <t>キマツ</t>
    </rPh>
    <rPh sb="16" eb="18">
      <t>ザンダカ</t>
    </rPh>
    <phoneticPr fontId="3"/>
  </si>
  <si>
    <t>Ｂ/Ｓ 奨学奨励資金引当金本年度末残高</t>
    <rPh sb="10" eb="13">
      <t>ヒキアテキン</t>
    </rPh>
    <rPh sb="13" eb="19">
      <t>ホンネンドマツザンダカ</t>
    </rPh>
    <phoneticPr fontId="3"/>
  </si>
  <si>
    <t>注)　マイナス(-)を付す</t>
    <rPh sb="0" eb="1">
      <t>チュウ</t>
    </rPh>
    <phoneticPr fontId="1"/>
  </si>
  <si>
    <t>注）負の調整勘定等
にはマイナス符号を付す</t>
    <rPh sb="2" eb="3">
      <t>フ</t>
    </rPh>
    <rPh sb="4" eb="9">
      <t>チョウセイカンジョウナド</t>
    </rPh>
    <rPh sb="16" eb="18">
      <t>フゴウ</t>
    </rPh>
    <rPh sb="19" eb="20">
      <t>フ</t>
    </rPh>
    <phoneticPr fontId="1"/>
  </si>
  <si>
    <t xml:space="preserve">  雑収入　　　　　　　</t>
    <rPh sb="2" eb="3">
      <t>ザツ</t>
    </rPh>
    <rPh sb="3" eb="5">
      <t>シュウニュウ</t>
    </rPh>
    <phoneticPr fontId="3"/>
  </si>
  <si>
    <t>注）調整勘定
にはマイナス符号を付す</t>
    <rPh sb="2" eb="6">
      <t>チョウセイカンジョウ</t>
    </rPh>
    <rPh sb="13" eb="15">
      <t>フゴウ</t>
    </rPh>
    <rPh sb="16" eb="17">
      <t>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</si>
</sst>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4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.45"/>
      <name val="ＭＳ ゴシック"/>
      <family val="3"/>
      <charset val="128"/>
    </font>
    <font>
      <u/>
      <sz val="13.05"/>
      <color indexed="12"/>
      <name val="ＭＳ ゴシック"/>
      <family val="3"/>
      <charset val="128"/>
    </font>
    <font>
      <u/>
      <sz val="9"/>
      <color indexed="12"/>
      <name val="ＭＳ ゴシック"/>
      <family val="3"/>
      <charset val="128"/>
    </font>
    <font>
      <sz val="8"/>
      <name val="ＭＳ ゴシック"/>
      <family val="3"/>
      <charset val="128"/>
    </font>
    <font>
      <u/>
      <sz val="8"/>
      <color theme="10"/>
      <name val="ＭＳ Ｐゴシック"/>
      <family val="2"/>
      <charset val="128"/>
      <scheme val="minor"/>
    </font>
    <font>
      <u/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u/>
      <sz val="8"/>
      <name val="ＭＳ ゴシック"/>
      <family val="3"/>
      <charset val="128"/>
    </font>
    <font>
      <sz val="7"/>
      <name val="ＭＳ Ｐゴシック"/>
      <family val="3"/>
      <charset val="128"/>
      <scheme val="minor"/>
    </font>
    <font>
      <sz val="7"/>
      <color rgb="FFFF0000"/>
      <name val="ＭＳ Ｐゴシック"/>
      <family val="3"/>
      <charset val="128"/>
    </font>
    <font>
      <b/>
      <sz val="7"/>
      <name val="ＭＳ Ｐゴシック"/>
      <family val="3"/>
      <charset val="128"/>
      <scheme val="minor"/>
    </font>
    <font>
      <sz val="6"/>
      <name val="ＭＳ ゴシック"/>
      <family val="3"/>
      <charset val="128"/>
    </font>
    <font>
      <b/>
      <sz val="7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</font>
    <font>
      <b/>
      <sz val="6"/>
      <color rgb="FFFF0000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6"/>
      <color rgb="FFFF0000"/>
      <name val="ＭＳ ゴシック"/>
      <family val="3"/>
      <charset val="128"/>
    </font>
    <font>
      <b/>
      <sz val="7"/>
      <color rgb="FFFF000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10.45"/>
      <name val="ＭＳ ゴシック"/>
      <family val="3"/>
      <charset val="128"/>
    </font>
    <font>
      <b/>
      <sz val="8"/>
      <name val="ＭＳ Ｐゴシック"/>
      <family val="3"/>
      <charset val="128"/>
    </font>
    <font>
      <b/>
      <sz val="8"/>
      <name val="ＭＳ ゴシック"/>
      <family val="3"/>
      <charset val="128"/>
    </font>
    <font>
      <b/>
      <u/>
      <sz val="8"/>
      <name val="ＭＳ ゴシック"/>
      <family val="3"/>
      <charset val="128"/>
    </font>
    <font>
      <sz val="7"/>
      <name val="ＭＳ ゴシック"/>
      <family val="3"/>
      <charset val="128"/>
    </font>
    <font>
      <b/>
      <sz val="10"/>
      <name val="ＭＳ Ｐゴシック"/>
      <family val="3"/>
      <charset val="128"/>
    </font>
    <font>
      <b/>
      <sz val="8"/>
      <color rgb="FFFF0000"/>
      <name val="ＭＳ ゴシック"/>
      <family val="3"/>
      <charset val="128"/>
    </font>
    <font>
      <sz val="8"/>
      <color rgb="FFFF0000"/>
      <name val="ＭＳ Ｐゴシック"/>
      <family val="3"/>
      <charset val="12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A7FFCF"/>
        <bgColor indexed="64"/>
      </patternFill>
    </fill>
    <fill>
      <patternFill patternType="solid">
        <fgColor rgb="FFB3FFD5"/>
        <bgColor indexed="64"/>
      </patternFill>
    </fill>
    <fill>
      <patternFill patternType="solid">
        <fgColor rgb="FF9BFFC8"/>
        <bgColor indexed="64"/>
      </patternFill>
    </fill>
    <fill>
      <patternFill patternType="solid">
        <fgColor rgb="FFB9FFD9"/>
        <bgColor indexed="64"/>
      </patternFill>
    </fill>
    <fill>
      <patternFill patternType="solid">
        <fgColor rgb="FFA3FFCD"/>
        <bgColor indexed="64"/>
      </patternFill>
    </fill>
    <fill>
      <patternFill patternType="solid">
        <fgColor rgb="FF93FFC4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rgb="FFAFFFD3"/>
        <bgColor indexed="64"/>
      </patternFill>
    </fill>
    <fill>
      <patternFill patternType="solid">
        <fgColor rgb="FFB7FFD8"/>
        <bgColor indexed="64"/>
      </patternFill>
    </fill>
    <fill>
      <patternFill patternType="solid">
        <fgColor rgb="FFBDFFDB"/>
        <bgColor indexed="64"/>
      </patternFill>
    </fill>
    <fill>
      <patternFill patternType="solid">
        <fgColor rgb="FFC5FFDF"/>
        <bgColor indexed="64"/>
      </patternFill>
    </fill>
    <fill>
      <patternFill patternType="solid">
        <fgColor rgb="FFC1FFD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9FFE1"/>
        <bgColor indexed="64"/>
      </patternFill>
    </fill>
  </fills>
  <borders count="37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double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 style="double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double">
        <color indexed="8"/>
      </left>
      <right/>
      <top style="hair">
        <color indexed="8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double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8"/>
      </left>
      <right/>
      <top/>
      <bottom style="hair">
        <color indexed="8"/>
      </bottom>
      <diagonal/>
    </border>
    <border>
      <left style="medium">
        <color indexed="64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hair">
        <color indexed="64"/>
      </bottom>
      <diagonal/>
    </border>
    <border>
      <left style="double">
        <color indexed="8"/>
      </left>
      <right/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8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thin">
        <color indexed="64"/>
      </top>
      <bottom style="hair">
        <color indexed="64"/>
      </bottom>
      <diagonal/>
    </border>
    <border>
      <left style="double">
        <color indexed="8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8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8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64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/>
      <top style="hair">
        <color indexed="8"/>
      </top>
      <bottom style="hair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indexed="64"/>
      </left>
      <right style="double">
        <color indexed="8"/>
      </right>
      <top style="hair">
        <color indexed="64"/>
      </top>
      <bottom style="hair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 style="double">
        <color indexed="8"/>
      </left>
      <right style="medium">
        <color indexed="64"/>
      </right>
      <top style="thin">
        <color indexed="64"/>
      </top>
      <bottom/>
      <diagonal/>
    </border>
    <border>
      <left style="double">
        <color indexed="8"/>
      </left>
      <right/>
      <top style="hair">
        <color indexed="8"/>
      </top>
      <bottom style="thin">
        <color indexed="64"/>
      </bottom>
      <diagonal/>
    </border>
    <border>
      <left style="double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double">
        <color indexed="8"/>
      </left>
      <right style="medium">
        <color indexed="64"/>
      </right>
      <top style="hair">
        <color indexed="64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double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double">
        <color indexed="8"/>
      </left>
      <right style="thin">
        <color indexed="8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auto="1"/>
      </left>
      <right style="double">
        <color auto="1"/>
      </right>
      <top style="medium">
        <color indexed="64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auto="1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double">
        <color indexed="8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8"/>
      </left>
      <right/>
      <top style="thin">
        <color indexed="64"/>
      </top>
      <bottom/>
      <diagonal/>
    </border>
    <border>
      <left style="double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double">
        <color indexed="8"/>
      </left>
      <right/>
      <top style="hair">
        <color indexed="8"/>
      </top>
      <bottom/>
      <diagonal/>
    </border>
    <border>
      <left style="medium">
        <color indexed="64"/>
      </left>
      <right style="double">
        <color indexed="8"/>
      </right>
      <top style="thin">
        <color indexed="64"/>
      </top>
      <bottom/>
      <diagonal/>
    </border>
    <border>
      <left style="medium">
        <color indexed="64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double">
        <color indexed="8"/>
      </right>
      <top/>
      <bottom style="medium">
        <color indexed="64"/>
      </bottom>
      <diagonal/>
    </border>
    <border>
      <left style="double">
        <color indexed="8"/>
      </left>
      <right/>
      <top style="hair">
        <color indexed="8"/>
      </top>
      <bottom style="medium">
        <color indexed="64"/>
      </bottom>
      <diagonal/>
    </border>
    <border>
      <left style="double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8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/>
      <diagonal/>
    </border>
    <border>
      <left style="medium">
        <color indexed="8"/>
      </left>
      <right style="double">
        <color indexed="8"/>
      </right>
      <top/>
      <bottom/>
      <diagonal/>
    </border>
    <border>
      <left style="medium">
        <color indexed="8"/>
      </left>
      <right style="double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8"/>
      </right>
      <top style="medium">
        <color indexed="64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/>
      <top style="hair">
        <color indexed="8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 style="hair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double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auto="1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8"/>
      </right>
      <top style="thin">
        <color indexed="64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64"/>
      </top>
      <bottom style="hair">
        <color indexed="8"/>
      </bottom>
      <diagonal/>
    </border>
    <border>
      <left style="thin">
        <color indexed="8"/>
      </left>
      <right/>
      <top style="hair">
        <color indexed="64"/>
      </top>
      <bottom/>
      <diagonal/>
    </border>
    <border>
      <left/>
      <right/>
      <top style="hair">
        <color indexed="8"/>
      </top>
      <bottom/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8"/>
      </top>
      <bottom/>
      <diagonal/>
    </border>
    <border>
      <left style="thin">
        <color indexed="64"/>
      </left>
      <right style="double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8"/>
      </bottom>
      <diagonal/>
    </border>
    <border>
      <left style="thin">
        <color indexed="64"/>
      </left>
      <right style="double">
        <color indexed="64"/>
      </right>
      <top/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double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/>
      <bottom/>
      <diagonal/>
    </border>
    <border>
      <left style="thin">
        <color indexed="64"/>
      </left>
      <right style="double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/>
      <diagonal/>
    </border>
    <border>
      <left style="thin">
        <color indexed="64"/>
      </left>
      <right style="double">
        <color indexed="8"/>
      </right>
      <top style="hair">
        <color indexed="8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double">
        <color indexed="64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double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auto="1"/>
      </right>
      <top style="medium">
        <color indexed="64"/>
      </top>
      <bottom style="hair">
        <color auto="1"/>
      </bottom>
      <diagonal/>
    </border>
    <border>
      <left/>
      <right style="double">
        <color indexed="64"/>
      </right>
      <top style="hair">
        <color auto="1"/>
      </top>
      <bottom style="hair">
        <color auto="1"/>
      </bottom>
      <diagonal/>
    </border>
    <border>
      <left/>
      <right style="double">
        <color indexed="64"/>
      </right>
      <top style="hair">
        <color auto="1"/>
      </top>
      <bottom style="thin">
        <color auto="1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double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double">
        <color indexed="8"/>
      </right>
      <top/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8"/>
      </top>
      <bottom/>
      <diagonal/>
    </border>
    <border>
      <left style="thin">
        <color indexed="64"/>
      </left>
      <right style="double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8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8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/>
      <top style="medium">
        <color indexed="64"/>
      </top>
      <bottom style="hair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double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auto="1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640">
    <xf numFmtId="0" fontId="0" fillId="0" borderId="0" xfId="0">
      <alignment vertical="center"/>
    </xf>
    <xf numFmtId="176" fontId="5" fillId="0" borderId="0" xfId="2" applyNumberFormat="1" applyProtection="1">
      <protection locked="0"/>
    </xf>
    <xf numFmtId="0" fontId="13" fillId="0" borderId="0" xfId="2" applyFont="1" applyProtection="1">
      <protection locked="0"/>
    </xf>
    <xf numFmtId="0" fontId="8" fillId="0" borderId="0" xfId="2" applyFont="1" applyProtection="1">
      <protection locked="0"/>
    </xf>
    <xf numFmtId="0" fontId="5" fillId="0" borderId="0" xfId="2" applyProtection="1">
      <protection locked="0"/>
    </xf>
    <xf numFmtId="0" fontId="12" fillId="0" borderId="0" xfId="2" applyFont="1" applyProtection="1">
      <protection locked="0"/>
    </xf>
    <xf numFmtId="0" fontId="4" fillId="0" borderId="0" xfId="2" applyFont="1" applyProtection="1">
      <protection locked="0"/>
    </xf>
    <xf numFmtId="0" fontId="7" fillId="0" borderId="0" xfId="3" applyFont="1" applyAlignment="1" applyProtection="1">
      <protection locked="0"/>
    </xf>
    <xf numFmtId="0" fontId="6" fillId="0" borderId="0" xfId="3" applyAlignment="1" applyProtection="1">
      <protection locked="0"/>
    </xf>
    <xf numFmtId="0" fontId="20" fillId="0" borderId="0" xfId="2" applyFont="1" applyProtection="1">
      <protection locked="0"/>
    </xf>
    <xf numFmtId="0" fontId="5" fillId="0" borderId="0" xfId="2" applyAlignment="1" applyProtection="1">
      <alignment horizontal="center"/>
      <protection locked="0"/>
    </xf>
    <xf numFmtId="0" fontId="14" fillId="0" borderId="0" xfId="2" applyFont="1" applyProtection="1">
      <protection locked="0"/>
    </xf>
    <xf numFmtId="0" fontId="17" fillId="0" borderId="0" xfId="2" applyFont="1" applyProtection="1">
      <protection locked="0"/>
    </xf>
    <xf numFmtId="0" fontId="15" fillId="0" borderId="0" xfId="2" applyFont="1" applyProtection="1">
      <protection locked="0"/>
    </xf>
    <xf numFmtId="176" fontId="5" fillId="0" borderId="0" xfId="2" applyNumberFormat="1"/>
    <xf numFmtId="0" fontId="25" fillId="0" borderId="0" xfId="2" applyFont="1" applyAlignment="1" applyProtection="1">
      <alignment horizontal="left"/>
      <protection locked="0"/>
    </xf>
    <xf numFmtId="0" fontId="14" fillId="0" borderId="127" xfId="2" applyFont="1" applyBorder="1" applyAlignment="1" applyProtection="1">
      <alignment horizontal="left"/>
      <protection locked="0"/>
    </xf>
    <xf numFmtId="176" fontId="5" fillId="2" borderId="5" xfId="2" applyNumberFormat="1" applyFill="1" applyBorder="1" applyProtection="1">
      <protection locked="0"/>
    </xf>
    <xf numFmtId="176" fontId="5" fillId="3" borderId="5" xfId="2" applyNumberFormat="1" applyFill="1" applyBorder="1" applyProtection="1">
      <protection locked="0"/>
    </xf>
    <xf numFmtId="176" fontId="5" fillId="4" borderId="5" xfId="2" applyNumberFormat="1" applyFill="1" applyBorder="1" applyProtection="1">
      <protection locked="0"/>
    </xf>
    <xf numFmtId="176" fontId="5" fillId="3" borderId="91" xfId="2" applyNumberFormat="1" applyFill="1" applyBorder="1" applyProtection="1">
      <protection locked="0"/>
    </xf>
    <xf numFmtId="176" fontId="5" fillId="6" borderId="5" xfId="2" applyNumberFormat="1" applyFill="1" applyBorder="1" applyProtection="1">
      <protection locked="0"/>
    </xf>
    <xf numFmtId="176" fontId="5" fillId="7" borderId="5" xfId="2" applyNumberFormat="1" applyFill="1" applyBorder="1" applyProtection="1">
      <protection locked="0"/>
    </xf>
    <xf numFmtId="176" fontId="5" fillId="8" borderId="5" xfId="2" applyNumberFormat="1" applyFill="1" applyBorder="1" applyProtection="1">
      <protection locked="0"/>
    </xf>
    <xf numFmtId="176" fontId="5" fillId="6" borderId="34" xfId="2" applyNumberFormat="1" applyFill="1" applyBorder="1" applyProtection="1">
      <protection locked="0"/>
    </xf>
    <xf numFmtId="176" fontId="5" fillId="9" borderId="5" xfId="2" applyNumberFormat="1" applyFill="1" applyBorder="1" applyProtection="1">
      <protection locked="0"/>
    </xf>
    <xf numFmtId="176" fontId="5" fillId="9" borderId="112" xfId="2" applyNumberFormat="1" applyFill="1" applyBorder="1" applyProtection="1">
      <protection locked="0"/>
    </xf>
    <xf numFmtId="176" fontId="5" fillId="10" borderId="5" xfId="2" applyNumberFormat="1" applyFill="1" applyBorder="1" applyProtection="1">
      <protection locked="0"/>
    </xf>
    <xf numFmtId="176" fontId="5" fillId="5" borderId="5" xfId="2" applyNumberFormat="1" applyFill="1" applyBorder="1" applyProtection="1">
      <protection locked="0"/>
    </xf>
    <xf numFmtId="176" fontId="5" fillId="11" borderId="5" xfId="2" applyNumberFormat="1" applyFill="1" applyBorder="1" applyProtection="1">
      <protection locked="0"/>
    </xf>
    <xf numFmtId="176" fontId="5" fillId="10" borderId="11" xfId="2" applyNumberFormat="1" applyFill="1" applyBorder="1" applyProtection="1">
      <protection locked="0"/>
    </xf>
    <xf numFmtId="176" fontId="5" fillId="10" borderId="148" xfId="2" applyNumberFormat="1" applyFill="1" applyBorder="1" applyProtection="1">
      <protection locked="0"/>
    </xf>
    <xf numFmtId="176" fontId="5" fillId="10" borderId="173" xfId="2" applyNumberFormat="1" applyFill="1" applyBorder="1" applyProtection="1">
      <protection locked="0"/>
    </xf>
    <xf numFmtId="176" fontId="5" fillId="2" borderId="91" xfId="2" applyNumberFormat="1" applyFill="1" applyBorder="1" applyProtection="1">
      <protection locked="0"/>
    </xf>
    <xf numFmtId="176" fontId="5" fillId="2" borderId="190" xfId="2" applyNumberFormat="1" applyFill="1" applyBorder="1" applyProtection="1">
      <protection locked="0"/>
    </xf>
    <xf numFmtId="176" fontId="5" fillId="2" borderId="192" xfId="2" applyNumberFormat="1" applyFill="1" applyBorder="1" applyProtection="1">
      <protection locked="0"/>
    </xf>
    <xf numFmtId="176" fontId="5" fillId="3" borderId="88" xfId="2" applyNumberFormat="1" applyFill="1" applyBorder="1" applyProtection="1">
      <protection locked="0"/>
    </xf>
    <xf numFmtId="176" fontId="5" fillId="6" borderId="195" xfId="2" applyNumberFormat="1" applyFill="1" applyBorder="1" applyProtection="1">
      <protection locked="0"/>
    </xf>
    <xf numFmtId="176" fontId="5" fillId="6" borderId="194" xfId="2" applyNumberFormat="1" applyFill="1" applyBorder="1" applyProtection="1">
      <protection locked="0"/>
    </xf>
    <xf numFmtId="176" fontId="5" fillId="7" borderId="198" xfId="2" applyNumberFormat="1" applyFill="1" applyBorder="1" applyProtection="1">
      <protection locked="0"/>
    </xf>
    <xf numFmtId="176" fontId="5" fillId="9" borderId="88" xfId="2" applyNumberFormat="1" applyFill="1" applyBorder="1" applyProtection="1">
      <protection locked="0"/>
    </xf>
    <xf numFmtId="176" fontId="5" fillId="5" borderId="88" xfId="2" applyNumberFormat="1" applyFill="1" applyBorder="1" applyProtection="1">
      <protection locked="0"/>
    </xf>
    <xf numFmtId="176" fontId="5" fillId="8" borderId="88" xfId="2" applyNumberFormat="1" applyFill="1" applyBorder="1" applyProtection="1">
      <protection locked="0"/>
    </xf>
    <xf numFmtId="176" fontId="5" fillId="11" borderId="112" xfId="2" applyNumberFormat="1" applyFill="1" applyBorder="1" applyProtection="1">
      <protection locked="0"/>
    </xf>
    <xf numFmtId="176" fontId="5" fillId="11" borderId="193" xfId="2" applyNumberFormat="1" applyFill="1" applyBorder="1" applyProtection="1">
      <protection locked="0"/>
    </xf>
    <xf numFmtId="176" fontId="5" fillId="11" borderId="235" xfId="2" applyNumberFormat="1" applyFill="1" applyBorder="1" applyProtection="1">
      <protection locked="0"/>
    </xf>
    <xf numFmtId="176" fontId="5" fillId="11" borderId="236" xfId="2" applyNumberFormat="1" applyFill="1" applyBorder="1" applyProtection="1">
      <protection locked="0"/>
    </xf>
    <xf numFmtId="176" fontId="5" fillId="11" borderId="237" xfId="2" applyNumberFormat="1" applyFill="1" applyBorder="1" applyProtection="1">
      <protection locked="0"/>
    </xf>
    <xf numFmtId="176" fontId="5" fillId="5" borderId="248" xfId="2" applyNumberFormat="1" applyFill="1" applyBorder="1" applyProtection="1">
      <protection locked="0"/>
    </xf>
    <xf numFmtId="176" fontId="5" fillId="5" borderId="236" xfId="2" applyNumberFormat="1" applyFill="1" applyBorder="1" applyProtection="1">
      <protection locked="0"/>
    </xf>
    <xf numFmtId="176" fontId="5" fillId="5" borderId="237" xfId="2" applyNumberFormat="1" applyFill="1" applyBorder="1" applyProtection="1">
      <protection locked="0"/>
    </xf>
    <xf numFmtId="176" fontId="5" fillId="5" borderId="250" xfId="2" applyNumberFormat="1" applyFill="1" applyBorder="1" applyProtection="1">
      <protection locked="0"/>
    </xf>
    <xf numFmtId="176" fontId="5" fillId="12" borderId="248" xfId="2" applyNumberFormat="1" applyFill="1" applyBorder="1" applyProtection="1">
      <protection locked="0"/>
    </xf>
    <xf numFmtId="176" fontId="5" fillId="12" borderId="155" xfId="2" applyNumberFormat="1" applyFill="1" applyBorder="1" applyProtection="1">
      <protection locked="0"/>
    </xf>
    <xf numFmtId="176" fontId="5" fillId="12" borderId="236" xfId="2" applyNumberFormat="1" applyFill="1" applyBorder="1" applyProtection="1">
      <protection locked="0"/>
    </xf>
    <xf numFmtId="176" fontId="5" fillId="12" borderId="237" xfId="2" applyNumberFormat="1" applyFill="1" applyBorder="1" applyProtection="1">
      <protection locked="0"/>
    </xf>
    <xf numFmtId="176" fontId="5" fillId="5" borderId="1" xfId="2" applyNumberFormat="1" applyFill="1" applyBorder="1" applyProtection="1">
      <protection locked="0"/>
    </xf>
    <xf numFmtId="176" fontId="5" fillId="13" borderId="1" xfId="2" applyNumberFormat="1" applyFill="1" applyBorder="1" applyProtection="1">
      <protection locked="0"/>
    </xf>
    <xf numFmtId="176" fontId="5" fillId="13" borderId="258" xfId="2" applyNumberFormat="1" applyFill="1" applyBorder="1" applyProtection="1">
      <protection locked="0"/>
    </xf>
    <xf numFmtId="176" fontId="5" fillId="11" borderId="1" xfId="2" applyNumberFormat="1" applyFill="1" applyBorder="1" applyProtection="1">
      <protection locked="0"/>
    </xf>
    <xf numFmtId="176" fontId="5" fillId="13" borderId="272" xfId="2" applyNumberFormat="1" applyFill="1" applyBorder="1" applyProtection="1">
      <protection locked="0"/>
    </xf>
    <xf numFmtId="176" fontId="5" fillId="11" borderId="291" xfId="2" applyNumberFormat="1" applyFill="1" applyBorder="1" applyProtection="1">
      <protection locked="0"/>
    </xf>
    <xf numFmtId="176" fontId="5" fillId="11" borderId="292" xfId="2" applyNumberFormat="1" applyFill="1" applyBorder="1" applyProtection="1">
      <protection locked="0"/>
    </xf>
    <xf numFmtId="176" fontId="5" fillId="11" borderId="293" xfId="2" applyNumberFormat="1" applyFill="1" applyBorder="1" applyProtection="1">
      <protection locked="0"/>
    </xf>
    <xf numFmtId="176" fontId="5" fillId="2" borderId="88" xfId="2" applyNumberFormat="1" applyFill="1" applyBorder="1" applyProtection="1">
      <protection locked="0"/>
    </xf>
    <xf numFmtId="176" fontId="5" fillId="9" borderId="301" xfId="2" applyNumberFormat="1" applyFill="1" applyBorder="1" applyProtection="1">
      <protection locked="0"/>
    </xf>
    <xf numFmtId="176" fontId="5" fillId="10" borderId="91" xfId="2" applyNumberFormat="1" applyFill="1" applyBorder="1" applyProtection="1">
      <protection locked="0"/>
    </xf>
    <xf numFmtId="176" fontId="5" fillId="11" borderId="150" xfId="2" applyNumberFormat="1" applyFill="1" applyBorder="1" applyProtection="1">
      <protection locked="0"/>
    </xf>
    <xf numFmtId="176" fontId="5" fillId="11" borderId="91" xfId="2" applyNumberFormat="1" applyFill="1" applyBorder="1" applyProtection="1">
      <protection locked="0"/>
    </xf>
    <xf numFmtId="176" fontId="5" fillId="2" borderId="299" xfId="2" applyNumberFormat="1" applyFill="1" applyBorder="1" applyProtection="1">
      <protection locked="0"/>
    </xf>
    <xf numFmtId="176" fontId="5" fillId="2" borderId="302" xfId="2" applyNumberFormat="1" applyFill="1" applyBorder="1" applyProtection="1">
      <protection locked="0"/>
    </xf>
    <xf numFmtId="176" fontId="5" fillId="14" borderId="353" xfId="2" applyNumberFormat="1" applyFill="1" applyBorder="1" applyAlignment="1" applyProtection="1">
      <alignment horizontal="center"/>
      <protection locked="0"/>
    </xf>
    <xf numFmtId="176" fontId="5" fillId="6" borderId="355" xfId="2" applyNumberFormat="1" applyFill="1" applyBorder="1" applyProtection="1">
      <protection locked="0"/>
    </xf>
    <xf numFmtId="176" fontId="5" fillId="6" borderId="358" xfId="2" applyNumberFormat="1" applyFill="1" applyBorder="1" applyProtection="1">
      <protection locked="0"/>
    </xf>
    <xf numFmtId="176" fontId="5" fillId="10" borderId="360" xfId="2" applyNumberFormat="1" applyFill="1" applyBorder="1" applyProtection="1">
      <protection locked="0"/>
    </xf>
    <xf numFmtId="176" fontId="5" fillId="14" borderId="354" xfId="2" applyNumberFormat="1" applyFill="1" applyBorder="1" applyAlignment="1" applyProtection="1">
      <alignment horizontal="center"/>
      <protection locked="0"/>
    </xf>
    <xf numFmtId="176" fontId="5" fillId="8" borderId="0" xfId="2" applyNumberFormat="1" applyFill="1" applyProtection="1">
      <protection locked="0"/>
    </xf>
    <xf numFmtId="0" fontId="10" fillId="0" borderId="0" xfId="2" applyFont="1"/>
    <xf numFmtId="0" fontId="11" fillId="0" borderId="0" xfId="2" applyFont="1"/>
    <xf numFmtId="176" fontId="5" fillId="2" borderId="346" xfId="2" applyNumberFormat="1" applyFill="1" applyBorder="1"/>
    <xf numFmtId="176" fontId="37" fillId="0" borderId="0" xfId="2" applyNumberFormat="1" applyFont="1" applyAlignment="1">
      <alignment vertical="center"/>
    </xf>
    <xf numFmtId="0" fontId="13" fillId="0" borderId="0" xfId="2" applyFont="1"/>
    <xf numFmtId="176" fontId="8" fillId="0" borderId="0" xfId="2" applyNumberFormat="1" applyFont="1"/>
    <xf numFmtId="0" fontId="9" fillId="0" borderId="0" xfId="1" applyFont="1" applyAlignment="1" applyProtection="1">
      <alignment horizontal="right"/>
    </xf>
    <xf numFmtId="0" fontId="8" fillId="0" borderId="0" xfId="2" applyFont="1"/>
    <xf numFmtId="0" fontId="12" fillId="0" borderId="0" xfId="2" applyFont="1"/>
    <xf numFmtId="176" fontId="5" fillId="14" borderId="354" xfId="2" applyNumberFormat="1" applyFill="1" applyBorder="1"/>
    <xf numFmtId="0" fontId="36" fillId="0" borderId="0" xfId="2" applyFont="1" applyAlignment="1">
      <alignment horizontal="left"/>
    </xf>
    <xf numFmtId="176" fontId="18" fillId="0" borderId="0" xfId="2" applyNumberFormat="1" applyFont="1"/>
    <xf numFmtId="176" fontId="5" fillId="14" borderId="354" xfId="2" applyNumberFormat="1" applyFill="1" applyBorder="1" applyAlignment="1">
      <alignment horizontal="center"/>
    </xf>
    <xf numFmtId="0" fontId="8" fillId="0" borderId="0" xfId="2" applyFont="1" applyAlignment="1">
      <alignment horizontal="right"/>
    </xf>
    <xf numFmtId="0" fontId="12" fillId="0" borderId="9" xfId="2" applyFont="1" applyBorder="1"/>
    <xf numFmtId="0" fontId="12" fillId="0" borderId="10" xfId="2" applyFont="1" applyBorder="1"/>
    <xf numFmtId="176" fontId="5" fillId="0" borderId="11" xfId="2" applyNumberFormat="1" applyBorder="1"/>
    <xf numFmtId="176" fontId="5" fillId="0" borderId="159" xfId="2" applyNumberFormat="1" applyBorder="1"/>
    <xf numFmtId="0" fontId="13" fillId="0" borderId="47" xfId="2" applyFont="1" applyBorder="1"/>
    <xf numFmtId="0" fontId="5" fillId="0" borderId="160" xfId="2" applyBorder="1"/>
    <xf numFmtId="0" fontId="5" fillId="0" borderId="0" xfId="2"/>
    <xf numFmtId="0" fontId="12" fillId="0" borderId="2" xfId="2" applyFont="1" applyBorder="1"/>
    <xf numFmtId="0" fontId="14" fillId="0" borderId="3" xfId="2" applyFont="1" applyBorder="1"/>
    <xf numFmtId="176" fontId="5" fillId="0" borderId="88" xfId="2" applyNumberFormat="1" applyBorder="1"/>
    <xf numFmtId="176" fontId="5" fillId="0" borderId="207" xfId="2" applyNumberFormat="1" applyBorder="1"/>
    <xf numFmtId="0" fontId="17" fillId="0" borderId="173" xfId="2" applyFont="1" applyBorder="1"/>
    <xf numFmtId="176" fontId="5" fillId="0" borderId="321" xfId="2" applyNumberFormat="1" applyBorder="1"/>
    <xf numFmtId="0" fontId="5" fillId="0" borderId="308" xfId="2" applyBorder="1" applyAlignment="1">
      <alignment horizontal="center"/>
    </xf>
    <xf numFmtId="0" fontId="4" fillId="0" borderId="0" xfId="2" applyFont="1"/>
    <xf numFmtId="0" fontId="12" fillId="0" borderId="4" xfId="2" applyFont="1" applyBorder="1" applyAlignment="1">
      <alignment horizontal="right"/>
    </xf>
    <xf numFmtId="0" fontId="14" fillId="0" borderId="0" xfId="2" applyFont="1" applyAlignment="1">
      <alignment horizontal="right"/>
    </xf>
    <xf numFmtId="176" fontId="5" fillId="0" borderId="46" xfId="2" applyNumberFormat="1" applyBorder="1"/>
    <xf numFmtId="0" fontId="17" fillId="0" borderId="0" xfId="2" applyFont="1" applyAlignment="1">
      <alignment horizontal="right"/>
    </xf>
    <xf numFmtId="0" fontId="5" fillId="0" borderId="22" xfId="2" applyBorder="1" applyAlignment="1">
      <alignment horizontal="center"/>
    </xf>
    <xf numFmtId="0" fontId="12" fillId="0" borderId="28" xfId="2" applyFont="1" applyBorder="1"/>
    <xf numFmtId="0" fontId="14" fillId="0" borderId="15" xfId="2" applyFont="1" applyBorder="1" applyAlignment="1">
      <alignment horizontal="right"/>
    </xf>
    <xf numFmtId="176" fontId="5" fillId="0" borderId="208" xfId="2" applyNumberFormat="1" applyBorder="1"/>
    <xf numFmtId="0" fontId="17" fillId="0" borderId="178" xfId="2" applyFont="1" applyBorder="1" applyAlignment="1">
      <alignment horizontal="right"/>
    </xf>
    <xf numFmtId="0" fontId="5" fillId="0" borderId="306" xfId="2" applyBorder="1" applyAlignment="1">
      <alignment horizontal="center"/>
    </xf>
    <xf numFmtId="0" fontId="14" fillId="0" borderId="8" xfId="2" applyFont="1" applyBorder="1" applyAlignment="1">
      <alignment horizontal="right"/>
    </xf>
    <xf numFmtId="0" fontId="17" fillId="0" borderId="42" xfId="2" applyFont="1" applyBorder="1"/>
    <xf numFmtId="176" fontId="5" fillId="0" borderId="209" xfId="2" applyNumberFormat="1" applyBorder="1"/>
    <xf numFmtId="0" fontId="17" fillId="0" borderId="200" xfId="2" applyFont="1" applyBorder="1"/>
    <xf numFmtId="176" fontId="5" fillId="0" borderId="314" xfId="2" applyNumberFormat="1" applyBorder="1"/>
    <xf numFmtId="0" fontId="5" fillId="0" borderId="310" xfId="2" applyBorder="1" applyAlignment="1">
      <alignment horizontal="center"/>
    </xf>
    <xf numFmtId="0" fontId="14" fillId="0" borderId="17" xfId="2" applyFont="1" applyBorder="1" applyAlignment="1">
      <alignment horizontal="right"/>
    </xf>
    <xf numFmtId="0" fontId="17" fillId="0" borderId="15" xfId="2" applyFont="1" applyBorder="1"/>
    <xf numFmtId="0" fontId="17" fillId="0" borderId="179" xfId="2" applyFont="1" applyBorder="1"/>
    <xf numFmtId="0" fontId="5" fillId="0" borderId="322" xfId="2" applyBorder="1" applyAlignment="1">
      <alignment horizontal="center"/>
    </xf>
    <xf numFmtId="0" fontId="12" fillId="0" borderId="8" xfId="2" applyFont="1" applyBorder="1"/>
    <xf numFmtId="0" fontId="17" fillId="0" borderId="6" xfId="2" applyFont="1" applyBorder="1"/>
    <xf numFmtId="176" fontId="5" fillId="0" borderId="5" xfId="2" applyNumberFormat="1" applyBorder="1"/>
    <xf numFmtId="176" fontId="5" fillId="0" borderId="223" xfId="2" applyNumberFormat="1" applyBorder="1"/>
    <xf numFmtId="0" fontId="14" fillId="0" borderId="6" xfId="2" applyFont="1" applyBorder="1" applyAlignment="1">
      <alignment horizontal="left"/>
    </xf>
    <xf numFmtId="0" fontId="14" fillId="0" borderId="0" xfId="2" applyFont="1" applyAlignment="1">
      <alignment horizontal="left"/>
    </xf>
    <xf numFmtId="0" fontId="19" fillId="0" borderId="28" xfId="2" applyFont="1" applyBorder="1" applyAlignment="1">
      <alignment horizontal="right" vertical="center" wrapText="1"/>
    </xf>
    <xf numFmtId="0" fontId="14" fillId="0" borderId="6" xfId="2" applyFont="1" applyBorder="1" applyAlignment="1">
      <alignment horizontal="right"/>
    </xf>
    <xf numFmtId="0" fontId="19" fillId="0" borderId="28" xfId="2" applyFont="1" applyBorder="1" applyAlignment="1">
      <alignment vertical="center" wrapText="1"/>
    </xf>
    <xf numFmtId="0" fontId="14" fillId="0" borderId="8" xfId="2" applyFont="1" applyBorder="1" applyAlignment="1">
      <alignment wrapText="1"/>
    </xf>
    <xf numFmtId="0" fontId="14" fillId="0" borderId="127" xfId="2" applyFont="1" applyBorder="1" applyAlignment="1">
      <alignment horizontal="right"/>
    </xf>
    <xf numFmtId="0" fontId="12" fillId="0" borderId="17" xfId="2" applyFont="1" applyBorder="1"/>
    <xf numFmtId="0" fontId="14" fillId="0" borderId="18" xfId="2" applyFont="1" applyBorder="1" applyAlignment="1">
      <alignment horizontal="center"/>
    </xf>
    <xf numFmtId="176" fontId="5" fillId="0" borderId="349" xfId="2" applyNumberFormat="1" applyBorder="1"/>
    <xf numFmtId="176" fontId="5" fillId="0" borderId="350" xfId="2" applyNumberFormat="1" applyBorder="1"/>
    <xf numFmtId="0" fontId="17" fillId="0" borderId="351" xfId="2" applyFont="1" applyBorder="1" applyAlignment="1">
      <alignment horizontal="center"/>
    </xf>
    <xf numFmtId="176" fontId="5" fillId="0" borderId="348" xfId="2" applyNumberFormat="1" applyBorder="1"/>
    <xf numFmtId="176" fontId="5" fillId="0" borderId="316" xfId="2" applyNumberFormat="1" applyBorder="1"/>
    <xf numFmtId="0" fontId="5" fillId="0" borderId="304" xfId="2" applyBorder="1" applyAlignment="1">
      <alignment horizontal="center"/>
    </xf>
    <xf numFmtId="176" fontId="8" fillId="0" borderId="5" xfId="2" applyNumberFormat="1" applyFont="1" applyBorder="1"/>
    <xf numFmtId="176" fontId="8" fillId="0" borderId="46" xfId="2" applyNumberFormat="1" applyFont="1" applyBorder="1"/>
    <xf numFmtId="0" fontId="12" fillId="0" borderId="28" xfId="2" applyFont="1" applyBorder="1" applyAlignment="1">
      <alignment horizontal="right" vertical="center" wrapText="1"/>
    </xf>
    <xf numFmtId="0" fontId="23" fillId="0" borderId="28" xfId="2" applyFont="1" applyBorder="1" applyAlignment="1">
      <alignment horizontal="right" vertical="center" wrapText="1"/>
    </xf>
    <xf numFmtId="0" fontId="14" fillId="0" borderId="362" xfId="2" applyFont="1" applyBorder="1" applyAlignment="1">
      <alignment horizontal="left"/>
    </xf>
    <xf numFmtId="176" fontId="5" fillId="0" borderId="292" xfId="2" applyNumberFormat="1" applyBorder="1"/>
    <xf numFmtId="0" fontId="14" fillId="0" borderId="202" xfId="2" applyFont="1" applyBorder="1" applyAlignment="1">
      <alignment horizontal="left"/>
    </xf>
    <xf numFmtId="176" fontId="5" fillId="0" borderId="352" xfId="2" applyNumberFormat="1" applyBorder="1"/>
    <xf numFmtId="176" fontId="5" fillId="0" borderId="213" xfId="2" applyNumberFormat="1" applyBorder="1"/>
    <xf numFmtId="0" fontId="14" fillId="0" borderId="127" xfId="2" applyFont="1" applyBorder="1" applyAlignment="1">
      <alignment horizontal="left"/>
    </xf>
    <xf numFmtId="0" fontId="14" fillId="0" borderId="29" xfId="2" applyFont="1" applyBorder="1" applyAlignment="1">
      <alignment horizontal="left"/>
    </xf>
    <xf numFmtId="176" fontId="5" fillId="0" borderId="211" xfId="2" applyNumberFormat="1" applyBorder="1"/>
    <xf numFmtId="0" fontId="14" fillId="0" borderId="176" xfId="2" applyFont="1" applyBorder="1" applyAlignment="1">
      <alignment horizontal="left"/>
    </xf>
    <xf numFmtId="0" fontId="5" fillId="0" borderId="305" xfId="2" applyBorder="1" applyAlignment="1">
      <alignment horizontal="center"/>
    </xf>
    <xf numFmtId="0" fontId="14" fillId="0" borderId="15" xfId="2" applyFont="1" applyBorder="1" applyAlignment="1">
      <alignment horizontal="center"/>
    </xf>
    <xf numFmtId="176" fontId="5" fillId="0" borderId="91" xfId="2" applyNumberFormat="1" applyBorder="1"/>
    <xf numFmtId="0" fontId="17" fillId="0" borderId="178" xfId="2" applyFont="1" applyBorder="1" applyAlignment="1">
      <alignment horizontal="center"/>
    </xf>
    <xf numFmtId="0" fontId="19" fillId="0" borderId="146" xfId="2" applyFont="1" applyBorder="1" applyAlignment="1">
      <alignment horizontal="right" vertical="center" wrapText="1"/>
    </xf>
    <xf numFmtId="0" fontId="17" fillId="0" borderId="0" xfId="2" applyFont="1" applyAlignment="1">
      <alignment horizontal="left"/>
    </xf>
    <xf numFmtId="0" fontId="14" fillId="0" borderId="28" xfId="2" applyFont="1" applyBorder="1" applyAlignment="1">
      <alignment horizontal="right" vertical="top"/>
    </xf>
    <xf numFmtId="0" fontId="14" fillId="0" borderId="27" xfId="2" applyFont="1" applyBorder="1" applyAlignment="1">
      <alignment horizontal="right"/>
    </xf>
    <xf numFmtId="176" fontId="22" fillId="0" borderId="193" xfId="2" applyNumberFormat="1" applyFont="1" applyBorder="1" applyAlignment="1">
      <alignment horizontal="right"/>
    </xf>
    <xf numFmtId="176" fontId="22" fillId="0" borderId="212" xfId="2" applyNumberFormat="1" applyFont="1" applyBorder="1" applyAlignment="1">
      <alignment horizontal="right"/>
    </xf>
    <xf numFmtId="0" fontId="17" fillId="0" borderId="177" xfId="2" applyFont="1" applyBorder="1" applyAlignment="1">
      <alignment horizontal="right"/>
    </xf>
    <xf numFmtId="176" fontId="5" fillId="0" borderId="224" xfId="2" applyNumberFormat="1" applyBorder="1"/>
    <xf numFmtId="0" fontId="14" fillId="0" borderId="127" xfId="2" applyFont="1" applyBorder="1" applyAlignment="1">
      <alignment horizontal="center"/>
    </xf>
    <xf numFmtId="176" fontId="22" fillId="0" borderId="183" xfId="2" applyNumberFormat="1" applyFont="1" applyBorder="1" applyAlignment="1">
      <alignment horizontal="right"/>
    </xf>
    <xf numFmtId="176" fontId="22" fillId="0" borderId="46" xfId="2" applyNumberFormat="1" applyFont="1" applyBorder="1" applyAlignment="1">
      <alignment horizontal="right"/>
    </xf>
    <xf numFmtId="176" fontId="22" fillId="0" borderId="0" xfId="2" applyNumberFormat="1" applyFont="1" applyAlignment="1">
      <alignment horizontal="right"/>
    </xf>
    <xf numFmtId="176" fontId="5" fillId="0" borderId="179" xfId="2" applyNumberFormat="1" applyBorder="1"/>
    <xf numFmtId="0" fontId="17" fillId="0" borderId="179" xfId="2" applyFont="1" applyBorder="1" applyAlignment="1">
      <alignment horizontal="left"/>
    </xf>
    <xf numFmtId="176" fontId="5" fillId="0" borderId="302" xfId="2" applyNumberFormat="1" applyBorder="1"/>
    <xf numFmtId="0" fontId="14" fillId="0" borderId="8" xfId="2" applyFont="1" applyBorder="1" applyAlignment="1">
      <alignment horizontal="right" vertical="top" wrapText="1"/>
    </xf>
    <xf numFmtId="176" fontId="22" fillId="0" borderId="88" xfId="2" applyNumberFormat="1" applyFont="1" applyBorder="1"/>
    <xf numFmtId="176" fontId="22" fillId="0" borderId="46" xfId="2" applyNumberFormat="1" applyFont="1" applyBorder="1"/>
    <xf numFmtId="0" fontId="14" fillId="0" borderId="178" xfId="2" applyFont="1" applyBorder="1" applyAlignment="1">
      <alignment horizontal="right"/>
    </xf>
    <xf numFmtId="0" fontId="17" fillId="0" borderId="6" xfId="2" applyFont="1" applyBorder="1" applyAlignment="1">
      <alignment horizontal="left"/>
    </xf>
    <xf numFmtId="0" fontId="17" fillId="0" borderId="0" xfId="2" applyFont="1"/>
    <xf numFmtId="176" fontId="8" fillId="0" borderId="321" xfId="2" applyNumberFormat="1" applyFont="1" applyBorder="1"/>
    <xf numFmtId="176" fontId="8" fillId="0" borderId="207" xfId="2" applyNumberFormat="1" applyFont="1" applyBorder="1"/>
    <xf numFmtId="0" fontId="12" fillId="0" borderId="8" xfId="2" applyFont="1" applyBorder="1" applyAlignment="1">
      <alignment horizontal="right"/>
    </xf>
    <xf numFmtId="0" fontId="14" fillId="0" borderId="123" xfId="2" applyFont="1" applyBorder="1" applyAlignment="1">
      <alignment horizontal="right"/>
    </xf>
    <xf numFmtId="0" fontId="14" fillId="0" borderId="179" xfId="2" applyFont="1" applyBorder="1" applyAlignment="1">
      <alignment horizontal="right"/>
    </xf>
    <xf numFmtId="0" fontId="14" fillId="0" borderId="127" xfId="2" applyFont="1" applyBorder="1"/>
    <xf numFmtId="176" fontId="22" fillId="0" borderId="5" xfId="2" applyNumberFormat="1" applyFont="1" applyBorder="1"/>
    <xf numFmtId="176" fontId="5" fillId="0" borderId="194" xfId="2" applyNumberFormat="1" applyBorder="1"/>
    <xf numFmtId="0" fontId="12" fillId="0" borderId="49" xfId="2" applyFont="1" applyBorder="1"/>
    <xf numFmtId="0" fontId="14" fillId="0" borderId="6" xfId="2" applyFont="1" applyBorder="1"/>
    <xf numFmtId="0" fontId="14" fillId="0" borderId="15" xfId="2" applyFont="1" applyBorder="1"/>
    <xf numFmtId="0" fontId="17" fillId="0" borderId="178" xfId="2" applyFont="1" applyBorder="1"/>
    <xf numFmtId="0" fontId="12" fillId="0" borderId="146" xfId="2" applyFont="1" applyBorder="1"/>
    <xf numFmtId="0" fontId="16" fillId="0" borderId="28" xfId="2" applyFont="1" applyBorder="1" applyAlignment="1">
      <alignment horizontal="right"/>
    </xf>
    <xf numFmtId="0" fontId="19" fillId="0" borderId="8" xfId="2" applyFont="1" applyBorder="1" applyAlignment="1">
      <alignment horizontal="right"/>
    </xf>
    <xf numFmtId="0" fontId="16" fillId="0" borderId="359" xfId="2" applyFont="1" applyBorder="1"/>
    <xf numFmtId="0" fontId="14" fillId="0" borderId="143" xfId="2" applyFont="1" applyBorder="1"/>
    <xf numFmtId="176" fontId="5" fillId="0" borderId="196" xfId="2" applyNumberFormat="1" applyBorder="1"/>
    <xf numFmtId="176" fontId="5" fillId="0" borderId="215" xfId="2" applyNumberFormat="1" applyBorder="1"/>
    <xf numFmtId="0" fontId="17" fillId="0" borderId="180" xfId="2" applyFont="1" applyBorder="1"/>
    <xf numFmtId="0" fontId="16" fillId="0" borderId="129" xfId="2" applyFont="1" applyBorder="1"/>
    <xf numFmtId="0" fontId="16" fillId="0" borderId="56" xfId="2" applyFont="1" applyBorder="1"/>
    <xf numFmtId="0" fontId="14" fillId="0" borderId="37" xfId="2" applyFont="1" applyBorder="1"/>
    <xf numFmtId="176" fontId="5" fillId="0" borderId="214" xfId="2" applyNumberFormat="1" applyBorder="1"/>
    <xf numFmtId="0" fontId="17" fillId="0" borderId="187" xfId="2" applyFont="1" applyBorder="1"/>
    <xf numFmtId="0" fontId="16" fillId="0" borderId="28" xfId="2" applyFont="1" applyBorder="1"/>
    <xf numFmtId="0" fontId="16" fillId="0" borderId="114" xfId="2" applyFont="1" applyBorder="1"/>
    <xf numFmtId="0" fontId="14" fillId="0" borderId="94" xfId="2" applyFont="1" applyBorder="1" applyAlignment="1">
      <alignment horizontal="right"/>
    </xf>
    <xf numFmtId="176" fontId="5" fillId="0" borderId="356" xfId="2" applyNumberFormat="1" applyBorder="1"/>
    <xf numFmtId="0" fontId="17" fillId="0" borderId="357" xfId="2" applyFont="1" applyBorder="1"/>
    <xf numFmtId="0" fontId="5" fillId="0" borderId="51" xfId="2" applyBorder="1" applyAlignment="1">
      <alignment horizontal="center"/>
    </xf>
    <xf numFmtId="0" fontId="16" fillId="0" borderId="146" xfId="2" applyFont="1" applyBorder="1"/>
    <xf numFmtId="0" fontId="16" fillId="0" borderId="8" xfId="2" applyFont="1" applyBorder="1"/>
    <xf numFmtId="0" fontId="14" fillId="0" borderId="28" xfId="2" applyFont="1" applyBorder="1" applyAlignment="1">
      <alignment horizontal="right"/>
    </xf>
    <xf numFmtId="0" fontId="14" fillId="0" borderId="171" xfId="2" applyFont="1" applyBorder="1" applyAlignment="1">
      <alignment horizontal="right"/>
    </xf>
    <xf numFmtId="176" fontId="5" fillId="0" borderId="197" xfId="2" applyNumberFormat="1" applyBorder="1"/>
    <xf numFmtId="0" fontId="17" fillId="0" borderId="203" xfId="2" applyFont="1" applyBorder="1" applyAlignment="1">
      <alignment horizontal="right"/>
    </xf>
    <xf numFmtId="176" fontId="5" fillId="0" borderId="299" xfId="2" applyNumberFormat="1" applyBorder="1"/>
    <xf numFmtId="0" fontId="14" fillId="0" borderId="203" xfId="2" applyFont="1" applyBorder="1" applyAlignment="1">
      <alignment horizontal="right"/>
    </xf>
    <xf numFmtId="0" fontId="14" fillId="0" borderId="137" xfId="2" applyFont="1" applyBorder="1" applyAlignment="1">
      <alignment horizontal="right"/>
    </xf>
    <xf numFmtId="0" fontId="14" fillId="0" borderId="204" xfId="2" applyFont="1" applyBorder="1" applyAlignment="1">
      <alignment horizontal="right"/>
    </xf>
    <xf numFmtId="0" fontId="14" fillId="0" borderId="146" xfId="2" applyFont="1" applyBorder="1" applyAlignment="1">
      <alignment horizontal="right"/>
    </xf>
    <xf numFmtId="0" fontId="14" fillId="0" borderId="153" xfId="2" applyFont="1" applyBorder="1" applyAlignment="1">
      <alignment horizontal="right"/>
    </xf>
    <xf numFmtId="176" fontId="5" fillId="0" borderId="216" xfId="2" applyNumberFormat="1" applyBorder="1"/>
    <xf numFmtId="0" fontId="14" fillId="0" borderId="205" xfId="2" applyFont="1" applyBorder="1" applyAlignment="1">
      <alignment horizontal="right"/>
    </xf>
    <xf numFmtId="0" fontId="14" fillId="0" borderId="139" xfId="2" applyFont="1" applyBorder="1" applyAlignment="1">
      <alignment horizontal="right"/>
    </xf>
    <xf numFmtId="0" fontId="14" fillId="0" borderId="202" xfId="2" applyFont="1" applyBorder="1" applyAlignment="1">
      <alignment horizontal="right"/>
    </xf>
    <xf numFmtId="0" fontId="16" fillId="0" borderId="152" xfId="2" applyFont="1" applyBorder="1"/>
    <xf numFmtId="0" fontId="17" fillId="0" borderId="181" xfId="2" applyFont="1" applyBorder="1" applyAlignment="1">
      <alignment horizontal="right"/>
    </xf>
    <xf numFmtId="176" fontId="5" fillId="0" borderId="217" xfId="2" applyNumberFormat="1" applyBorder="1"/>
    <xf numFmtId="0" fontId="5" fillId="0" borderId="323" xfId="2" applyBorder="1" applyAlignment="1">
      <alignment horizontal="center"/>
    </xf>
    <xf numFmtId="0" fontId="14" fillId="0" borderId="14" xfId="2" applyFont="1" applyBorder="1"/>
    <xf numFmtId="0" fontId="16" fillId="0" borderId="130" xfId="2" applyFont="1" applyBorder="1" applyAlignment="1">
      <alignment horizontal="right"/>
    </xf>
    <xf numFmtId="0" fontId="14" fillId="0" borderId="65" xfId="2" applyFont="1" applyBorder="1"/>
    <xf numFmtId="176" fontId="5" fillId="0" borderId="191" xfId="2" applyNumberFormat="1" applyBorder="1"/>
    <xf numFmtId="0" fontId="14" fillId="0" borderId="201" xfId="2" applyFont="1" applyBorder="1"/>
    <xf numFmtId="176" fontId="5" fillId="0" borderId="300" xfId="2" applyNumberFormat="1" applyBorder="1"/>
    <xf numFmtId="0" fontId="16" fillId="0" borderId="130" xfId="2" applyFont="1" applyBorder="1"/>
    <xf numFmtId="0" fontId="14" fillId="0" borderId="66" xfId="2" applyFont="1" applyBorder="1"/>
    <xf numFmtId="176" fontId="5" fillId="0" borderId="34" xfId="2" applyNumberFormat="1" applyBorder="1"/>
    <xf numFmtId="176" fontId="5" fillId="0" borderId="162" xfId="2" applyNumberFormat="1" applyBorder="1"/>
    <xf numFmtId="0" fontId="17" fillId="0" borderId="182" xfId="2" applyFont="1" applyBorder="1"/>
    <xf numFmtId="0" fontId="5" fillId="0" borderId="324" xfId="2" applyBorder="1" applyAlignment="1">
      <alignment horizontal="center"/>
    </xf>
    <xf numFmtId="0" fontId="16" fillId="0" borderId="36" xfId="2" applyFont="1" applyBorder="1"/>
    <xf numFmtId="0" fontId="14" fillId="0" borderId="67" xfId="2" applyFont="1" applyBorder="1"/>
    <xf numFmtId="176" fontId="5" fillId="0" borderId="195" xfId="2" applyNumberFormat="1" applyBorder="1"/>
    <xf numFmtId="0" fontId="5" fillId="0" borderId="325" xfId="2" applyBorder="1" applyAlignment="1">
      <alignment horizontal="center"/>
    </xf>
    <xf numFmtId="0" fontId="16" fillId="0" borderId="62" xfId="2" applyFont="1" applyBorder="1"/>
    <xf numFmtId="0" fontId="14" fillId="0" borderId="68" xfId="2" applyFont="1" applyBorder="1" applyAlignment="1">
      <alignment horizontal="right"/>
    </xf>
    <xf numFmtId="176" fontId="5" fillId="0" borderId="199" xfId="2" applyNumberFormat="1" applyBorder="1"/>
    <xf numFmtId="176" fontId="5" fillId="0" borderId="218" xfId="2" applyNumberFormat="1" applyBorder="1"/>
    <xf numFmtId="0" fontId="17" fillId="0" borderId="189" xfId="2" applyFont="1" applyBorder="1" applyAlignment="1">
      <alignment horizontal="left"/>
    </xf>
    <xf numFmtId="0" fontId="5" fillId="0" borderId="326" xfId="2" applyBorder="1" applyAlignment="1">
      <alignment horizontal="center"/>
    </xf>
    <xf numFmtId="0" fontId="16" fillId="0" borderId="129" xfId="2" applyFont="1" applyBorder="1" applyAlignment="1">
      <alignment horizontal="right"/>
    </xf>
    <xf numFmtId="0" fontId="17" fillId="0" borderId="57" xfId="2" applyFont="1" applyBorder="1" applyAlignment="1">
      <alignment horizontal="right"/>
    </xf>
    <xf numFmtId="176" fontId="5" fillId="0" borderId="112" xfId="2" applyNumberFormat="1" applyBorder="1"/>
    <xf numFmtId="176" fontId="5" fillId="0" borderId="118" xfId="2" applyNumberFormat="1" applyBorder="1"/>
    <xf numFmtId="0" fontId="17" fillId="0" borderId="183" xfId="2" applyFont="1" applyBorder="1" applyAlignment="1">
      <alignment horizontal="right"/>
    </xf>
    <xf numFmtId="0" fontId="5" fillId="0" borderId="313" xfId="2" applyBorder="1" applyAlignment="1">
      <alignment horizontal="center"/>
    </xf>
    <xf numFmtId="0" fontId="16" fillId="0" borderId="131" xfId="2" applyFont="1" applyBorder="1" applyAlignment="1">
      <alignment horizontal="right"/>
    </xf>
    <xf numFmtId="0" fontId="16" fillId="0" borderId="172" xfId="2" applyFont="1" applyBorder="1" applyAlignment="1">
      <alignment horizontal="right"/>
    </xf>
    <xf numFmtId="176" fontId="5" fillId="0" borderId="69" xfId="2" applyNumberFormat="1" applyBorder="1"/>
    <xf numFmtId="176" fontId="5" fillId="0" borderId="172" xfId="2" applyNumberFormat="1" applyBorder="1"/>
    <xf numFmtId="0" fontId="15" fillId="0" borderId="69" xfId="2" applyFont="1" applyBorder="1" applyAlignment="1">
      <alignment horizontal="right"/>
    </xf>
    <xf numFmtId="0" fontId="15" fillId="0" borderId="319" xfId="2" applyFont="1" applyBorder="1" applyAlignment="1">
      <alignment horizontal="right"/>
    </xf>
    <xf numFmtId="0" fontId="15" fillId="0" borderId="320" xfId="2" applyFont="1" applyBorder="1" applyAlignment="1">
      <alignment horizontal="right"/>
    </xf>
    <xf numFmtId="0" fontId="5" fillId="0" borderId="58" xfId="2" applyBorder="1" applyAlignment="1">
      <alignment horizontal="center"/>
    </xf>
    <xf numFmtId="0" fontId="14" fillId="0" borderId="64" xfId="2" applyFont="1" applyBorder="1"/>
    <xf numFmtId="176" fontId="5" fillId="0" borderId="61" xfId="2" applyNumberFormat="1" applyBorder="1"/>
    <xf numFmtId="0" fontId="17" fillId="0" borderId="60" xfId="2" applyFont="1" applyBorder="1" applyAlignment="1">
      <alignment horizontal="right"/>
    </xf>
    <xf numFmtId="0" fontId="5" fillId="0" borderId="35" xfId="2" applyBorder="1" applyAlignment="1">
      <alignment horizontal="center"/>
    </xf>
    <xf numFmtId="176" fontId="5" fillId="0" borderId="21" xfId="2" applyNumberFormat="1" applyBorder="1"/>
    <xf numFmtId="176" fontId="5" fillId="0" borderId="327" xfId="2" applyNumberFormat="1" applyBorder="1"/>
    <xf numFmtId="0" fontId="5" fillId="0" borderId="63" xfId="2" applyBorder="1" applyAlignment="1">
      <alignment horizontal="center"/>
    </xf>
    <xf numFmtId="176" fontId="5" fillId="0" borderId="229" xfId="2" applyNumberFormat="1" applyBorder="1"/>
    <xf numFmtId="0" fontId="16" fillId="0" borderId="111" xfId="2" applyFont="1" applyBorder="1"/>
    <xf numFmtId="0" fontId="14" fillId="0" borderId="94" xfId="2" applyFont="1" applyBorder="1"/>
    <xf numFmtId="176" fontId="5" fillId="0" borderId="226" xfId="2" applyNumberFormat="1" applyBorder="1"/>
    <xf numFmtId="0" fontId="17" fillId="0" borderId="94" xfId="2" applyFont="1" applyBorder="1"/>
    <xf numFmtId="176" fontId="5" fillId="0" borderId="231" xfId="2" applyNumberFormat="1" applyBorder="1"/>
    <xf numFmtId="0" fontId="5" fillId="0" borderId="95" xfId="2" applyBorder="1" applyAlignment="1">
      <alignment horizontal="center"/>
    </xf>
    <xf numFmtId="0" fontId="12" fillId="0" borderId="131" xfId="2" applyFont="1" applyBorder="1"/>
    <xf numFmtId="0" fontId="12" fillId="0" borderId="132" xfId="2" applyFont="1" applyBorder="1"/>
    <xf numFmtId="176" fontId="5" fillId="0" borderId="132" xfId="2" applyNumberFormat="1" applyBorder="1"/>
    <xf numFmtId="0" fontId="13" fillId="0" borderId="132" xfId="2" applyFont="1" applyBorder="1"/>
    <xf numFmtId="0" fontId="27" fillId="0" borderId="133" xfId="2" applyFont="1" applyBorder="1" applyAlignment="1">
      <alignment horizontal="right"/>
    </xf>
    <xf numFmtId="0" fontId="12" fillId="0" borderId="4" xfId="2" quotePrefix="1" applyFont="1" applyBorder="1" applyAlignment="1">
      <alignment horizontal="right"/>
    </xf>
    <xf numFmtId="0" fontId="14" fillId="0" borderId="30" xfId="2" applyFont="1" applyBorder="1" applyAlignment="1">
      <alignment horizontal="center"/>
    </xf>
    <xf numFmtId="0" fontId="14" fillId="0" borderId="318" xfId="2" applyFont="1" applyBorder="1" applyAlignment="1">
      <alignment horizontal="center"/>
    </xf>
    <xf numFmtId="0" fontId="14" fillId="0" borderId="222" xfId="2" applyFont="1" applyBorder="1" applyAlignment="1">
      <alignment horizontal="center"/>
    </xf>
    <xf numFmtId="176" fontId="5" fillId="0" borderId="298" xfId="2" applyNumberFormat="1" applyBorder="1"/>
    <xf numFmtId="176" fontId="5" fillId="0" borderId="328" xfId="2" applyNumberFormat="1" applyBorder="1"/>
    <xf numFmtId="0" fontId="12" fillId="0" borderId="23" xfId="2" applyFont="1" applyBorder="1"/>
    <xf numFmtId="0" fontId="12" fillId="0" borderId="24" xfId="2" applyFont="1" applyBorder="1"/>
    <xf numFmtId="176" fontId="5" fillId="0" borderId="25" xfId="2" applyNumberFormat="1" applyBorder="1"/>
    <xf numFmtId="176" fontId="5" fillId="0" borderId="206" xfId="2" applyNumberFormat="1" applyBorder="1"/>
    <xf numFmtId="0" fontId="13" fillId="0" borderId="184" xfId="2" applyFont="1" applyBorder="1"/>
    <xf numFmtId="0" fontId="5" fillId="0" borderId="307" xfId="2" applyBorder="1"/>
    <xf numFmtId="176" fontId="5" fillId="0" borderId="1" xfId="2" applyNumberFormat="1" applyBorder="1"/>
    <xf numFmtId="0" fontId="12" fillId="0" borderId="152" xfId="2" applyFont="1" applyBorder="1"/>
    <xf numFmtId="0" fontId="29" fillId="0" borderId="151" xfId="0" applyFont="1" applyBorder="1" applyAlignment="1"/>
    <xf numFmtId="0" fontId="29" fillId="0" borderId="173" xfId="0" applyFont="1" applyBorder="1" applyAlignment="1"/>
    <xf numFmtId="0" fontId="28" fillId="0" borderId="308" xfId="0" applyFont="1" applyBorder="1" applyAlignment="1">
      <alignment horizontal="center"/>
    </xf>
    <xf numFmtId="0" fontId="23" fillId="0" borderId="146" xfId="0" applyFont="1" applyBorder="1" applyAlignment="1"/>
    <xf numFmtId="0" fontId="29" fillId="0" borderId="127" xfId="0" applyFont="1" applyBorder="1" applyAlignment="1"/>
    <xf numFmtId="0" fontId="29" fillId="0" borderId="0" xfId="0" applyFont="1" applyAlignment="1"/>
    <xf numFmtId="0" fontId="28" fillId="0" borderId="22" xfId="0" applyFont="1" applyBorder="1" applyAlignment="1">
      <alignment horizontal="center"/>
    </xf>
    <xf numFmtId="0" fontId="8" fillId="0" borderId="127" xfId="0" applyFont="1" applyBorder="1" applyAlignment="1"/>
    <xf numFmtId="0" fontId="8" fillId="0" borderId="0" xfId="0" applyFont="1" applyAlignment="1"/>
    <xf numFmtId="0" fontId="30" fillId="0" borderId="127" xfId="0" applyFont="1" applyBorder="1" applyAlignment="1"/>
    <xf numFmtId="0" fontId="29" fillId="0" borderId="141" xfId="0" applyFont="1" applyBorder="1" applyAlignment="1"/>
    <xf numFmtId="0" fontId="29" fillId="0" borderId="175" xfId="0" applyFont="1" applyBorder="1" applyAlignment="1"/>
    <xf numFmtId="176" fontId="5" fillId="0" borderId="315" xfId="2" applyNumberFormat="1" applyBorder="1"/>
    <xf numFmtId="0" fontId="5" fillId="0" borderId="309" xfId="2" applyBorder="1" applyAlignment="1">
      <alignment horizontal="center"/>
    </xf>
    <xf numFmtId="0" fontId="8" fillId="0" borderId="146" xfId="0" applyFont="1" applyBorder="1" applyAlignment="1">
      <alignment horizontal="right"/>
    </xf>
    <xf numFmtId="0" fontId="8" fillId="0" borderId="146" xfId="0" applyFont="1" applyBorder="1" applyAlignment="1">
      <alignment horizontal="left"/>
    </xf>
    <xf numFmtId="3" fontId="31" fillId="0" borderId="5" xfId="0" applyNumberFormat="1" applyFont="1" applyBorder="1" applyAlignment="1"/>
    <xf numFmtId="3" fontId="31" fillId="0" borderId="46" xfId="0" applyNumberFormat="1" applyFont="1" applyBorder="1" applyAlignment="1"/>
    <xf numFmtId="0" fontId="39" fillId="0" borderId="146" xfId="0" applyFont="1" applyBorder="1" applyAlignment="1">
      <alignment horizontal="left"/>
    </xf>
    <xf numFmtId="0" fontId="39" fillId="0" borderId="146" xfId="0" applyFont="1" applyBorder="1" applyAlignment="1">
      <alignment horizontal="right" vertical="top"/>
    </xf>
    <xf numFmtId="0" fontId="29" fillId="0" borderId="113" xfId="0" applyFont="1" applyBorder="1" applyAlignment="1"/>
    <xf numFmtId="0" fontId="29" fillId="0" borderId="200" xfId="0" applyFont="1" applyBorder="1" applyAlignment="1"/>
    <xf numFmtId="0" fontId="14" fillId="0" borderId="20" xfId="2" applyFont="1" applyBorder="1"/>
    <xf numFmtId="176" fontId="5" fillId="0" borderId="190" xfId="2" applyNumberFormat="1" applyBorder="1"/>
    <xf numFmtId="0" fontId="14" fillId="0" borderId="18" xfId="2" applyFont="1" applyBorder="1"/>
    <xf numFmtId="176" fontId="5" fillId="0" borderId="219" xfId="2" applyNumberFormat="1" applyBorder="1"/>
    <xf numFmtId="176" fontId="5" fillId="0" borderId="210" xfId="2" applyNumberFormat="1" applyBorder="1"/>
    <xf numFmtId="0" fontId="17" fillId="0" borderId="175" xfId="2" applyFont="1" applyBorder="1"/>
    <xf numFmtId="0" fontId="14" fillId="0" borderId="200" xfId="2" applyFont="1" applyBorder="1"/>
    <xf numFmtId="0" fontId="16" fillId="0" borderId="31" xfId="2" applyFont="1" applyBorder="1"/>
    <xf numFmtId="0" fontId="14" fillId="0" borderId="32" xfId="2" applyFont="1" applyBorder="1"/>
    <xf numFmtId="0" fontId="17" fillId="0" borderId="185" xfId="2" applyFont="1" applyBorder="1"/>
    <xf numFmtId="176" fontId="5" fillId="0" borderId="246" xfId="2" applyNumberFormat="1" applyBorder="1"/>
    <xf numFmtId="0" fontId="5" fillId="0" borderId="311" xfId="2" applyBorder="1" applyAlignment="1">
      <alignment horizontal="center"/>
    </xf>
    <xf numFmtId="0" fontId="5" fillId="0" borderId="312" xfId="2" applyBorder="1" applyAlignment="1">
      <alignment horizontal="center"/>
    </xf>
    <xf numFmtId="176" fontId="5" fillId="0" borderId="220" xfId="2" applyNumberFormat="1" applyBorder="1"/>
    <xf numFmtId="176" fontId="5" fillId="0" borderId="301" xfId="2" applyNumberFormat="1" applyBorder="1"/>
    <xf numFmtId="0" fontId="16" fillId="0" borderId="2" xfId="2" applyFont="1" applyBorder="1"/>
    <xf numFmtId="0" fontId="14" fillId="0" borderId="27" xfId="2" applyFont="1" applyBorder="1"/>
    <xf numFmtId="0" fontId="17" fillId="0" borderId="177" xfId="2" applyFont="1" applyBorder="1"/>
    <xf numFmtId="0" fontId="14" fillId="0" borderId="45" xfId="2" applyFont="1" applyBorder="1"/>
    <xf numFmtId="0" fontId="14" fillId="0" borderId="179" xfId="2" applyFont="1" applyBorder="1"/>
    <xf numFmtId="0" fontId="14" fillId="0" borderId="178" xfId="2" applyFont="1" applyBorder="1"/>
    <xf numFmtId="0" fontId="14" fillId="0" borderId="44" xfId="2" applyFont="1" applyBorder="1"/>
    <xf numFmtId="176" fontId="5" fillId="0" borderId="221" xfId="2" applyNumberFormat="1" applyBorder="1"/>
    <xf numFmtId="176" fontId="5" fillId="0" borderId="225" xfId="2" applyNumberFormat="1" applyBorder="1"/>
    <xf numFmtId="0" fontId="14" fillId="0" borderId="186" xfId="2" applyFont="1" applyBorder="1"/>
    <xf numFmtId="176" fontId="5" fillId="0" borderId="303" xfId="2" applyNumberFormat="1" applyBorder="1"/>
    <xf numFmtId="176" fontId="5" fillId="0" borderId="317" xfId="2" applyNumberFormat="1" applyBorder="1"/>
    <xf numFmtId="0" fontId="14" fillId="0" borderId="318" xfId="2" applyFont="1" applyBorder="1"/>
    <xf numFmtId="0" fontId="16" fillId="0" borderId="38" xfId="2" applyFont="1" applyBorder="1"/>
    <xf numFmtId="0" fontId="14" fillId="0" borderId="39" xfId="2" applyFont="1" applyBorder="1"/>
    <xf numFmtId="0" fontId="14" fillId="0" borderId="175" xfId="2" applyFont="1" applyBorder="1"/>
    <xf numFmtId="0" fontId="14" fillId="0" borderId="19" xfId="2" applyFont="1" applyBorder="1"/>
    <xf numFmtId="0" fontId="17" fillId="0" borderId="318" xfId="2" applyFont="1" applyBorder="1"/>
    <xf numFmtId="0" fontId="12" fillId="0" borderId="111" xfId="2" applyFont="1" applyBorder="1"/>
    <xf numFmtId="0" fontId="17" fillId="0" borderId="183" xfId="2" applyFont="1" applyBorder="1"/>
    <xf numFmtId="0" fontId="14" fillId="0" borderId="113" xfId="2" applyFont="1" applyBorder="1"/>
    <xf numFmtId="0" fontId="12" fillId="0" borderId="108" xfId="2" applyFont="1" applyBorder="1"/>
    <xf numFmtId="0" fontId="14" fillId="0" borderId="109" xfId="2" applyFont="1" applyBorder="1"/>
    <xf numFmtId="0" fontId="14" fillId="0" borderId="59" xfId="2" applyFont="1" applyBorder="1"/>
    <xf numFmtId="0" fontId="14" fillId="0" borderId="0" xfId="2" applyFont="1"/>
    <xf numFmtId="0" fontId="12" fillId="0" borderId="137" xfId="2" applyFont="1" applyBorder="1"/>
    <xf numFmtId="0" fontId="17" fillId="0" borderId="174" xfId="2" applyFont="1" applyBorder="1"/>
    <xf numFmtId="0" fontId="12" fillId="0" borderId="134" xfId="2" applyFont="1" applyBorder="1"/>
    <xf numFmtId="0" fontId="20" fillId="0" borderId="115" xfId="2" applyFont="1" applyBorder="1" applyAlignment="1">
      <alignment horizontal="right" wrapText="1"/>
    </xf>
    <xf numFmtId="176" fontId="5" fillId="0" borderId="178" xfId="2" applyNumberFormat="1" applyBorder="1"/>
    <xf numFmtId="0" fontId="5" fillId="0" borderId="16" xfId="2" applyBorder="1" applyAlignment="1">
      <alignment horizontal="center"/>
    </xf>
    <xf numFmtId="0" fontId="12" fillId="0" borderId="138" xfId="2" applyFont="1" applyBorder="1"/>
    <xf numFmtId="0" fontId="14" fillId="0" borderId="24" xfId="2" applyFont="1" applyBorder="1"/>
    <xf numFmtId="176" fontId="5" fillId="0" borderId="228" xfId="2" applyNumberFormat="1" applyBorder="1"/>
    <xf numFmtId="0" fontId="17" fillId="0" borderId="24" xfId="2" applyFont="1" applyBorder="1"/>
    <xf numFmtId="0" fontId="5" fillId="0" borderId="26" xfId="2" applyBorder="1"/>
    <xf numFmtId="0" fontId="17" fillId="0" borderId="109" xfId="2" applyFont="1" applyBorder="1"/>
    <xf numFmtId="176" fontId="5" fillId="0" borderId="170" xfId="2" applyNumberFormat="1" applyBorder="1"/>
    <xf numFmtId="0" fontId="5" fillId="0" borderId="110" xfId="2" applyBorder="1" applyAlignment="1">
      <alignment horizontal="center"/>
    </xf>
    <xf numFmtId="0" fontId="5" fillId="0" borderId="7" xfId="2" applyBorder="1" applyAlignment="1">
      <alignment horizontal="center"/>
    </xf>
    <xf numFmtId="176" fontId="5" fillId="0" borderId="230" xfId="2" applyNumberFormat="1" applyBorder="1"/>
    <xf numFmtId="176" fontId="5" fillId="0" borderId="294" xfId="2" applyNumberFormat="1" applyBorder="1"/>
    <xf numFmtId="176" fontId="5" fillId="0" borderId="288" xfId="2" applyNumberFormat="1" applyBorder="1"/>
    <xf numFmtId="0" fontId="5" fillId="0" borderId="92" xfId="2" applyBorder="1" applyAlignment="1">
      <alignment horizontal="center"/>
    </xf>
    <xf numFmtId="0" fontId="12" fillId="0" borderId="114" xfId="2" applyFont="1" applyBorder="1"/>
    <xf numFmtId="176" fontId="5" fillId="0" borderId="295" xfId="2" applyNumberFormat="1" applyBorder="1"/>
    <xf numFmtId="0" fontId="12" fillId="0" borderId="43" xfId="2" applyFont="1" applyBorder="1"/>
    <xf numFmtId="0" fontId="12" fillId="0" borderId="115" xfId="2" applyFont="1" applyBorder="1"/>
    <xf numFmtId="0" fontId="17" fillId="0" borderId="116" xfId="2" applyFont="1" applyBorder="1"/>
    <xf numFmtId="176" fontId="5" fillId="0" borderId="117" xfId="2" applyNumberFormat="1" applyBorder="1"/>
    <xf numFmtId="0" fontId="14" fillId="0" borderId="116" xfId="2" applyFont="1" applyBorder="1"/>
    <xf numFmtId="176" fontId="5" fillId="0" borderId="296" xfId="2" applyNumberFormat="1" applyBorder="1"/>
    <xf numFmtId="176" fontId="5" fillId="0" borderId="289" xfId="2" applyNumberFormat="1" applyBorder="1"/>
    <xf numFmtId="176" fontId="5" fillId="0" borderId="232" xfId="2" applyNumberFormat="1" applyBorder="1"/>
    <xf numFmtId="0" fontId="17" fillId="0" borderId="142" xfId="2" applyFont="1" applyBorder="1"/>
    <xf numFmtId="176" fontId="5" fillId="0" borderId="169" xfId="2" applyNumberFormat="1" applyBorder="1"/>
    <xf numFmtId="0" fontId="20" fillId="0" borderId="40" xfId="2" applyFont="1" applyBorder="1" applyAlignment="1">
      <alignment horizontal="right"/>
    </xf>
    <xf numFmtId="0" fontId="17" fillId="0" borderId="127" xfId="2" applyFont="1" applyBorder="1"/>
    <xf numFmtId="176" fontId="22" fillId="0" borderId="139" xfId="2" applyNumberFormat="1" applyFont="1" applyBorder="1" applyAlignment="1">
      <alignment horizontal="left"/>
    </xf>
    <xf numFmtId="0" fontId="5" fillId="0" borderId="128" xfId="2" applyBorder="1" applyAlignment="1">
      <alignment horizontal="center"/>
    </xf>
    <xf numFmtId="0" fontId="5" fillId="0" borderId="119" xfId="2" applyBorder="1" applyAlignment="1">
      <alignment horizontal="center"/>
    </xf>
    <xf numFmtId="0" fontId="20" fillId="0" borderId="140" xfId="2" applyFont="1" applyBorder="1" applyAlignment="1">
      <alignment horizontal="right" wrapText="1"/>
    </xf>
    <xf numFmtId="0" fontId="17" fillId="0" borderId="141" xfId="2" applyFont="1" applyBorder="1"/>
    <xf numFmtId="0" fontId="20" fillId="0" borderId="120" xfId="2" applyFont="1" applyBorder="1" applyAlignment="1">
      <alignment horizontal="right" wrapText="1"/>
    </xf>
    <xf numFmtId="0" fontId="17" fillId="0" borderId="121" xfId="2" applyFont="1" applyBorder="1"/>
    <xf numFmtId="176" fontId="5" fillId="0" borderId="227" xfId="2" applyNumberFormat="1" applyBorder="1"/>
    <xf numFmtId="176" fontId="5" fillId="0" borderId="233" xfId="2" applyNumberFormat="1" applyBorder="1"/>
    <xf numFmtId="176" fontId="5" fillId="0" borderId="297" xfId="2" applyNumberFormat="1" applyBorder="1"/>
    <xf numFmtId="176" fontId="5" fillId="0" borderId="290" xfId="2" applyNumberFormat="1" applyBorder="1"/>
    <xf numFmtId="0" fontId="5" fillId="0" borderId="122" xfId="2" applyBorder="1" applyAlignment="1">
      <alignment horizontal="center"/>
    </xf>
    <xf numFmtId="0" fontId="20" fillId="0" borderId="0" xfId="2" applyFont="1" applyAlignment="1">
      <alignment horizontal="right" wrapText="1"/>
    </xf>
    <xf numFmtId="0" fontId="5" fillId="0" borderId="0" xfId="2" applyAlignment="1">
      <alignment horizontal="center"/>
    </xf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right"/>
    </xf>
    <xf numFmtId="0" fontId="17" fillId="0" borderId="184" xfId="2" applyFont="1" applyBorder="1"/>
    <xf numFmtId="0" fontId="16" fillId="0" borderId="9" xfId="2" applyFont="1" applyBorder="1"/>
    <xf numFmtId="0" fontId="14" fillId="0" borderId="9" xfId="2" applyFont="1" applyBorder="1"/>
    <xf numFmtId="0" fontId="17" fillId="0" borderId="47" xfId="2" applyFont="1" applyBorder="1"/>
    <xf numFmtId="176" fontId="5" fillId="0" borderId="283" xfId="2" applyNumberFormat="1" applyBorder="1"/>
    <xf numFmtId="0" fontId="5" fillId="0" borderId="12" xfId="2" applyBorder="1" applyAlignment="1">
      <alignment horizontal="center"/>
    </xf>
    <xf numFmtId="0" fontId="16" fillId="0" borderId="147" xfId="2" applyFont="1" applyBorder="1"/>
    <xf numFmtId="0" fontId="14" fillId="0" borderId="147" xfId="2" applyFont="1" applyBorder="1"/>
    <xf numFmtId="176" fontId="5" fillId="0" borderId="244" xfId="2" applyNumberFormat="1" applyBorder="1"/>
    <xf numFmtId="0" fontId="17" fillId="0" borderId="238" xfId="2" applyFont="1" applyBorder="1"/>
    <xf numFmtId="176" fontId="5" fillId="0" borderId="284" xfId="2" applyNumberFormat="1" applyBorder="1"/>
    <xf numFmtId="176" fontId="5" fillId="0" borderId="285" xfId="2" applyNumberFormat="1" applyBorder="1"/>
    <xf numFmtId="0" fontId="5" fillId="0" borderId="149" xfId="2" applyBorder="1" applyAlignment="1">
      <alignment horizontal="center"/>
    </xf>
    <xf numFmtId="0" fontId="16" fillId="0" borderId="87" xfId="2" applyFont="1" applyBorder="1"/>
    <xf numFmtId="0" fontId="14" fillId="0" borderId="87" xfId="2" applyFont="1" applyBorder="1"/>
    <xf numFmtId="176" fontId="5" fillId="0" borderId="286" xfId="2" applyNumberFormat="1" applyBorder="1"/>
    <xf numFmtId="0" fontId="5" fillId="0" borderId="89" xfId="2" applyBorder="1" applyAlignment="1">
      <alignment horizontal="center"/>
    </xf>
    <xf numFmtId="0" fontId="14" fillId="0" borderId="8" xfId="2" applyFont="1" applyBorder="1"/>
    <xf numFmtId="0" fontId="26" fillId="0" borderId="146" xfId="2" applyFont="1" applyBorder="1" applyAlignment="1">
      <alignment horizontal="right"/>
    </xf>
    <xf numFmtId="0" fontId="14" fillId="0" borderId="146" xfId="2" applyFont="1" applyBorder="1"/>
    <xf numFmtId="176" fontId="5" fillId="0" borderId="150" xfId="2" applyNumberFormat="1" applyBorder="1"/>
    <xf numFmtId="176" fontId="5" fillId="0" borderId="287" xfId="2" applyNumberFormat="1" applyBorder="1"/>
    <xf numFmtId="0" fontId="14" fillId="0" borderId="90" xfId="2" applyFont="1" applyBorder="1"/>
    <xf numFmtId="176" fontId="5" fillId="0" borderId="282" xfId="2" applyNumberFormat="1" applyBorder="1"/>
    <xf numFmtId="0" fontId="16" fillId="0" borderId="73" xfId="2" applyFont="1" applyBorder="1"/>
    <xf numFmtId="0" fontId="14" fillId="0" borderId="73" xfId="2" applyFont="1" applyBorder="1"/>
    <xf numFmtId="0" fontId="17" fillId="0" borderId="239" xfId="2" applyFont="1" applyBorder="1"/>
    <xf numFmtId="0" fontId="5" fillId="0" borderId="145" xfId="2" applyBorder="1" applyAlignment="1">
      <alignment horizontal="center"/>
    </xf>
    <xf numFmtId="0" fontId="16" fillId="0" borderId="93" xfId="2" applyFont="1" applyBorder="1"/>
    <xf numFmtId="0" fontId="15" fillId="0" borderId="240" xfId="2" applyFont="1" applyBorder="1"/>
    <xf numFmtId="0" fontId="21" fillId="0" borderId="0" xfId="2" applyFont="1" applyAlignment="1">
      <alignment horizontal="left"/>
    </xf>
    <xf numFmtId="0" fontId="23" fillId="0" borderId="144" xfId="2" applyFont="1" applyBorder="1" applyAlignment="1">
      <alignment horizontal="right"/>
    </xf>
    <xf numFmtId="0" fontId="23" fillId="0" borderId="8" xfId="2" applyFont="1" applyBorder="1" applyAlignment="1">
      <alignment horizontal="right"/>
    </xf>
    <xf numFmtId="0" fontId="12" fillId="0" borderId="93" xfId="2" applyFont="1" applyBorder="1"/>
    <xf numFmtId="0" fontId="14" fillId="0" borderId="96" xfId="2" applyFont="1" applyBorder="1"/>
    <xf numFmtId="0" fontId="17" fillId="0" borderId="241" xfId="2" applyFont="1" applyBorder="1"/>
    <xf numFmtId="176" fontId="5" fillId="0" borderId="276" xfId="2" applyNumberFormat="1" applyBorder="1"/>
    <xf numFmtId="176" fontId="5" fillId="0" borderId="281" xfId="2" applyNumberFormat="1" applyBorder="1"/>
    <xf numFmtId="0" fontId="5" fillId="0" borderId="97" xfId="2" applyBorder="1" applyAlignment="1">
      <alignment horizontal="center"/>
    </xf>
    <xf numFmtId="0" fontId="14" fillId="0" borderId="98" xfId="2" applyFont="1" applyBorder="1"/>
    <xf numFmtId="176" fontId="5" fillId="0" borderId="245" xfId="2" applyNumberFormat="1" applyBorder="1"/>
    <xf numFmtId="0" fontId="17" fillId="0" borderId="242" xfId="2" applyFont="1" applyBorder="1"/>
    <xf numFmtId="176" fontId="5" fillId="0" borderId="272" xfId="2" applyNumberFormat="1" applyBorder="1"/>
    <xf numFmtId="0" fontId="5" fillId="0" borderId="100" xfId="2" applyBorder="1" applyAlignment="1">
      <alignment horizontal="center"/>
    </xf>
    <xf numFmtId="176" fontId="5" fillId="0" borderId="236" xfId="2" applyNumberFormat="1" applyBorder="1"/>
    <xf numFmtId="176" fontId="5" fillId="0" borderId="245" xfId="2" applyNumberFormat="1" applyBorder="1" applyAlignment="1">
      <alignment horizontal="center"/>
    </xf>
    <xf numFmtId="0" fontId="14" fillId="0" borderId="101" xfId="2" applyFont="1" applyBorder="1"/>
    <xf numFmtId="0" fontId="17" fillId="0" borderId="243" xfId="2" applyFont="1" applyBorder="1"/>
    <xf numFmtId="176" fontId="5" fillId="0" borderId="237" xfId="2" applyNumberFormat="1" applyBorder="1"/>
    <xf numFmtId="176" fontId="5" fillId="0" borderId="246" xfId="2" applyNumberFormat="1" applyBorder="1" applyAlignment="1">
      <alignment horizontal="center"/>
    </xf>
    <xf numFmtId="0" fontId="5" fillId="0" borderId="48" xfId="2" applyBorder="1" applyAlignment="1">
      <alignment horizontal="center"/>
    </xf>
    <xf numFmtId="0" fontId="12" fillId="0" borderId="144" xfId="2" applyFont="1" applyBorder="1"/>
    <xf numFmtId="176" fontId="5" fillId="0" borderId="364" xfId="2" applyNumberFormat="1" applyBorder="1"/>
    <xf numFmtId="0" fontId="17" fillId="0" borderId="364" xfId="2" applyFont="1" applyBorder="1"/>
    <xf numFmtId="176" fontId="33" fillId="0" borderId="364" xfId="2" applyNumberFormat="1" applyFont="1" applyBorder="1"/>
    <xf numFmtId="0" fontId="5" fillId="0" borderId="363" xfId="2" applyBorder="1" applyAlignment="1">
      <alignment horizontal="center"/>
    </xf>
    <xf numFmtId="0" fontId="12" fillId="0" borderId="146" xfId="2" applyFont="1" applyBorder="1" applyAlignment="1">
      <alignment horizontal="right"/>
    </xf>
    <xf numFmtId="0" fontId="14" fillId="0" borderId="102" xfId="2" applyFont="1" applyBorder="1"/>
    <xf numFmtId="176" fontId="5" fillId="0" borderId="50" xfId="2" applyNumberFormat="1" applyBorder="1"/>
    <xf numFmtId="0" fontId="17" fillId="0" borderId="103" xfId="2" applyFont="1" applyBorder="1"/>
    <xf numFmtId="0" fontId="14" fillId="0" borderId="104" xfId="2" applyFont="1" applyBorder="1"/>
    <xf numFmtId="176" fontId="5" fillId="0" borderId="105" xfId="2" applyNumberFormat="1" applyBorder="1"/>
    <xf numFmtId="0" fontId="17" fillId="0" borderId="99" xfId="2" applyFont="1" applyBorder="1"/>
    <xf numFmtId="0" fontId="12" fillId="0" borderId="13" xfId="2" applyFont="1" applyBorder="1"/>
    <xf numFmtId="0" fontId="14" fillId="0" borderId="54" xfId="2" applyFont="1" applyBorder="1"/>
    <xf numFmtId="176" fontId="5" fillId="0" borderId="55" xfId="2" applyNumberFormat="1" applyBorder="1"/>
    <xf numFmtId="176" fontId="5" fillId="0" borderId="247" xfId="2" applyNumberFormat="1" applyBorder="1"/>
    <xf numFmtId="0" fontId="17" fillId="0" borderId="106" xfId="2" applyFont="1" applyBorder="1"/>
    <xf numFmtId="176" fontId="5" fillId="0" borderId="280" xfId="2" applyNumberFormat="1" applyBorder="1"/>
    <xf numFmtId="0" fontId="5" fillId="0" borderId="107" xfId="2" applyBorder="1" applyAlignment="1">
      <alignment horizontal="center"/>
    </xf>
    <xf numFmtId="176" fontId="5" fillId="0" borderId="269" xfId="2" applyNumberFormat="1" applyBorder="1"/>
    <xf numFmtId="176" fontId="5" fillId="0" borderId="261" xfId="2" applyNumberFormat="1" applyBorder="1"/>
    <xf numFmtId="0" fontId="14" fillId="0" borderId="81" xfId="2" applyFont="1" applyBorder="1"/>
    <xf numFmtId="176" fontId="5" fillId="0" borderId="270" xfId="2" applyNumberFormat="1" applyBorder="1"/>
    <xf numFmtId="176" fontId="5" fillId="0" borderId="82" xfId="2" applyNumberFormat="1" applyBorder="1"/>
    <xf numFmtId="0" fontId="17" fillId="0" borderId="252" xfId="2" applyFont="1" applyBorder="1"/>
    <xf numFmtId="176" fontId="5" fillId="0" borderId="262" xfId="2" applyNumberFormat="1" applyBorder="1"/>
    <xf numFmtId="0" fontId="5" fillId="0" borderId="83" xfId="2" applyBorder="1" applyAlignment="1">
      <alignment horizontal="center"/>
    </xf>
    <xf numFmtId="0" fontId="14" fillId="0" borderId="53" xfId="2" applyFont="1" applyBorder="1"/>
    <xf numFmtId="176" fontId="5" fillId="0" borderId="361" xfId="2" applyNumberFormat="1" applyBorder="1"/>
    <xf numFmtId="176" fontId="5" fillId="0" borderId="263" xfId="2" applyNumberFormat="1" applyBorder="1"/>
    <xf numFmtId="0" fontId="5" fillId="0" borderId="76" xfId="2" applyBorder="1" applyAlignment="1">
      <alignment horizontal="center"/>
    </xf>
    <xf numFmtId="176" fontId="5" fillId="0" borderId="242" xfId="2" applyNumberFormat="1" applyBorder="1"/>
    <xf numFmtId="176" fontId="5" fillId="0" borderId="243" xfId="2" applyNumberFormat="1" applyBorder="1"/>
    <xf numFmtId="176" fontId="5" fillId="0" borderId="264" xfId="2" applyNumberFormat="1" applyBorder="1"/>
    <xf numFmtId="0" fontId="5" fillId="0" borderId="77" xfId="2" applyBorder="1" applyAlignment="1">
      <alignment horizontal="center"/>
    </xf>
    <xf numFmtId="0" fontId="14" fillId="0" borderId="33" xfId="2" applyFont="1" applyBorder="1" applyAlignment="1">
      <alignment horizontal="left"/>
    </xf>
    <xf numFmtId="176" fontId="5" fillId="0" borderId="235" xfId="2" applyNumberFormat="1" applyBorder="1"/>
    <xf numFmtId="0" fontId="17" fillId="0" borderId="241" xfId="2" applyFont="1" applyBorder="1" applyAlignment="1">
      <alignment horizontal="center"/>
    </xf>
    <xf numFmtId="176" fontId="5" fillId="0" borderId="241" xfId="2" applyNumberFormat="1" applyBorder="1"/>
    <xf numFmtId="176" fontId="5" fillId="0" borderId="163" xfId="2" applyNumberFormat="1" applyBorder="1"/>
    <xf numFmtId="0" fontId="5" fillId="0" borderId="75" xfId="2" applyBorder="1" applyAlignment="1">
      <alignment horizontal="center"/>
    </xf>
    <xf numFmtId="0" fontId="14" fillId="0" borderId="73" xfId="2" applyFont="1" applyBorder="1" applyAlignment="1">
      <alignment horizontal="left"/>
    </xf>
    <xf numFmtId="0" fontId="17" fillId="0" borderId="243" xfId="2" applyFont="1" applyBorder="1" applyAlignment="1">
      <alignment horizontal="center"/>
    </xf>
    <xf numFmtId="176" fontId="5" fillId="0" borderId="46" xfId="2" applyNumberFormat="1" applyBorder="1" applyAlignment="1">
      <alignment horizontal="center"/>
    </xf>
    <xf numFmtId="0" fontId="17" fillId="0" borderId="253" xfId="2" applyFont="1" applyBorder="1"/>
    <xf numFmtId="176" fontId="5" fillId="0" borderId="275" xfId="2" applyNumberFormat="1" applyBorder="1"/>
    <xf numFmtId="176" fontId="5" fillId="0" borderId="265" xfId="2" applyNumberFormat="1" applyBorder="1"/>
    <xf numFmtId="0" fontId="5" fillId="0" borderId="79" xfId="2" applyBorder="1" applyAlignment="1">
      <alignment horizontal="center"/>
    </xf>
    <xf numFmtId="0" fontId="14" fillId="0" borderId="80" xfId="2" applyFont="1" applyBorder="1"/>
    <xf numFmtId="176" fontId="5" fillId="0" borderId="249" xfId="2" applyNumberFormat="1" applyBorder="1"/>
    <xf numFmtId="176" fontId="5" fillId="0" borderId="353" xfId="2" applyNumberFormat="1" applyBorder="1" applyAlignment="1">
      <alignment horizontal="center"/>
    </xf>
    <xf numFmtId="0" fontId="17" fillId="0" borderId="254" xfId="2" applyFont="1" applyBorder="1"/>
    <xf numFmtId="176" fontId="5" fillId="0" borderId="254" xfId="2" applyNumberFormat="1" applyBorder="1"/>
    <xf numFmtId="176" fontId="5" fillId="0" borderId="277" xfId="2" applyNumberFormat="1" applyBorder="1"/>
    <xf numFmtId="0" fontId="5" fillId="0" borderId="74" xfId="2" applyBorder="1" applyAlignment="1">
      <alignment horizontal="center"/>
    </xf>
    <xf numFmtId="0" fontId="14" fillId="0" borderId="8" xfId="2" applyFont="1" applyBorder="1" applyAlignment="1">
      <alignment horizontal="center"/>
    </xf>
    <xf numFmtId="0" fontId="17" fillId="0" borderId="253" xfId="2" applyFont="1" applyBorder="1" applyAlignment="1">
      <alignment horizontal="center"/>
    </xf>
    <xf numFmtId="0" fontId="5" fillId="0" borderId="78" xfId="2" applyBorder="1" applyAlignment="1">
      <alignment horizontal="center"/>
    </xf>
    <xf numFmtId="0" fontId="12" fillId="0" borderId="38" xfId="2" applyFont="1" applyBorder="1"/>
    <xf numFmtId="0" fontId="14" fillId="0" borderId="38" xfId="2" applyFont="1" applyBorder="1"/>
    <xf numFmtId="176" fontId="5" fillId="0" borderId="268" xfId="2" applyNumberFormat="1" applyBorder="1"/>
    <xf numFmtId="0" fontId="5" fillId="0" borderId="51" xfId="2" applyBorder="1"/>
    <xf numFmtId="0" fontId="5" fillId="0" borderId="40" xfId="2" applyBorder="1"/>
    <xf numFmtId="176" fontId="5" fillId="0" borderId="274" xfId="2" applyNumberFormat="1" applyBorder="1"/>
    <xf numFmtId="0" fontId="12" fillId="0" borderId="41" xfId="2" applyFont="1" applyBorder="1"/>
    <xf numFmtId="176" fontId="5" fillId="0" borderId="155" xfId="2" applyNumberFormat="1" applyBorder="1"/>
    <xf numFmtId="0" fontId="17" fillId="0" borderId="255" xfId="2" applyFont="1" applyBorder="1"/>
    <xf numFmtId="176" fontId="5" fillId="0" borderId="70" xfId="2" applyNumberFormat="1" applyBorder="1"/>
    <xf numFmtId="0" fontId="5" fillId="0" borderId="71" xfId="2" applyBorder="1"/>
    <xf numFmtId="0" fontId="12" fillId="0" borderId="72" xfId="2" applyFont="1" applyBorder="1"/>
    <xf numFmtId="0" fontId="17" fillId="0" borderId="17" xfId="2" applyFont="1" applyBorder="1" applyAlignment="1">
      <alignment horizontal="center"/>
    </xf>
    <xf numFmtId="176" fontId="5" fillId="0" borderId="251" xfId="2" applyNumberFormat="1" applyBorder="1"/>
    <xf numFmtId="0" fontId="17" fillId="0" borderId="256" xfId="2" applyFont="1" applyBorder="1" applyAlignment="1">
      <alignment horizontal="center"/>
    </xf>
    <xf numFmtId="176" fontId="5" fillId="0" borderId="279" xfId="2" applyNumberFormat="1" applyBorder="1"/>
    <xf numFmtId="176" fontId="5" fillId="0" borderId="278" xfId="2" applyNumberFormat="1" applyBorder="1"/>
    <xf numFmtId="0" fontId="5" fillId="0" borderId="52" xfId="2" applyBorder="1" applyAlignment="1">
      <alignment horizontal="center"/>
    </xf>
    <xf numFmtId="0" fontId="5" fillId="0" borderId="40" xfId="2" applyBorder="1" applyAlignment="1">
      <alignment horizontal="center"/>
    </xf>
    <xf numFmtId="0" fontId="5" fillId="0" borderId="71" xfId="2" applyBorder="1" applyAlignment="1">
      <alignment horizontal="center"/>
    </xf>
    <xf numFmtId="0" fontId="12" fillId="0" borderId="84" xfId="2" applyFont="1" applyBorder="1"/>
    <xf numFmtId="0" fontId="14" fillId="0" borderId="84" xfId="2" applyFont="1" applyBorder="1"/>
    <xf numFmtId="176" fontId="5" fillId="0" borderId="85" xfId="2" applyNumberFormat="1" applyBorder="1"/>
    <xf numFmtId="0" fontId="17" fillId="0" borderId="168" xfId="2" applyFont="1" applyBorder="1"/>
    <xf numFmtId="0" fontId="5" fillId="0" borderId="86" xfId="2" applyBorder="1" applyAlignment="1">
      <alignment horizontal="center"/>
    </xf>
    <xf numFmtId="176" fontId="32" fillId="0" borderId="47" xfId="2" applyNumberFormat="1" applyFont="1" applyBorder="1" applyAlignment="1">
      <alignment horizontal="left"/>
    </xf>
    <xf numFmtId="176" fontId="32" fillId="0" borderId="47" xfId="2" applyNumberFormat="1" applyFont="1" applyBorder="1" applyAlignment="1">
      <alignment horizontal="right"/>
    </xf>
    <xf numFmtId="176" fontId="32" fillId="0" borderId="0" xfId="2" applyNumberFormat="1" applyFont="1" applyAlignment="1">
      <alignment horizontal="right"/>
    </xf>
    <xf numFmtId="0" fontId="33" fillId="0" borderId="0" xfId="2" applyFont="1" applyAlignment="1">
      <alignment horizontal="right"/>
    </xf>
    <xf numFmtId="176" fontId="32" fillId="0" borderId="0" xfId="2" applyNumberFormat="1" applyFont="1" applyAlignment="1">
      <alignment horizontal="left"/>
    </xf>
    <xf numFmtId="0" fontId="40" fillId="0" borderId="0" xfId="2" applyFont="1" applyAlignment="1">
      <alignment horizontal="right"/>
    </xf>
    <xf numFmtId="0" fontId="5" fillId="0" borderId="329" xfId="2" applyBorder="1"/>
    <xf numFmtId="0" fontId="14" fillId="0" borderId="124" xfId="2" applyFont="1" applyBorder="1"/>
    <xf numFmtId="0" fontId="14" fillId="0" borderId="252" xfId="2" applyFont="1" applyBorder="1"/>
    <xf numFmtId="0" fontId="5" fillId="0" borderId="331" xfId="2" applyBorder="1" applyAlignment="1">
      <alignment horizontal="center"/>
    </xf>
    <xf numFmtId="0" fontId="5" fillId="0" borderId="339" xfId="2" applyBorder="1" applyAlignment="1">
      <alignment horizontal="right"/>
    </xf>
    <xf numFmtId="0" fontId="14" fillId="0" borderId="154" xfId="2" applyFont="1" applyBorder="1"/>
    <xf numFmtId="0" fontId="14" fillId="0" borderId="255" xfId="2" applyFont="1" applyBorder="1"/>
    <xf numFmtId="176" fontId="5" fillId="0" borderId="271" xfId="2" applyNumberFormat="1" applyBorder="1"/>
    <xf numFmtId="176" fontId="5" fillId="0" borderId="156" xfId="2" applyNumberFormat="1" applyBorder="1"/>
    <xf numFmtId="0" fontId="5" fillId="0" borderId="332" xfId="2" applyBorder="1" applyAlignment="1">
      <alignment horizontal="center"/>
    </xf>
    <xf numFmtId="0" fontId="5" fillId="0" borderId="340" xfId="2" applyBorder="1" applyAlignment="1">
      <alignment horizontal="right"/>
    </xf>
    <xf numFmtId="0" fontId="14" fillId="0" borderId="125" xfId="2" applyFont="1" applyBorder="1"/>
    <xf numFmtId="0" fontId="14" fillId="0" borderId="242" xfId="2" applyFont="1" applyBorder="1"/>
    <xf numFmtId="0" fontId="5" fillId="0" borderId="333" xfId="2" applyBorder="1" applyAlignment="1">
      <alignment horizontal="center"/>
    </xf>
    <xf numFmtId="0" fontId="5" fillId="0" borderId="341" xfId="2" applyBorder="1" applyAlignment="1">
      <alignment horizontal="right"/>
    </xf>
    <xf numFmtId="0" fontId="14" fillId="0" borderId="158" xfId="2" applyFont="1" applyBorder="1"/>
    <xf numFmtId="0" fontId="14" fillId="0" borderId="243" xfId="2" applyFont="1" applyBorder="1"/>
    <xf numFmtId="176" fontId="5" fillId="0" borderId="273" xfId="2" applyNumberFormat="1" applyBorder="1"/>
    <xf numFmtId="0" fontId="5" fillId="0" borderId="334" xfId="2" applyBorder="1" applyAlignment="1">
      <alignment horizontal="center"/>
    </xf>
    <xf numFmtId="0" fontId="5" fillId="0" borderId="342" xfId="2" applyBorder="1" applyAlignment="1">
      <alignment horizontal="right"/>
    </xf>
    <xf numFmtId="0" fontId="14" fillId="0" borderId="130" xfId="2" applyFont="1" applyBorder="1"/>
    <xf numFmtId="0" fontId="14" fillId="0" borderId="157" xfId="2" applyFont="1" applyBorder="1"/>
    <xf numFmtId="0" fontId="14" fillId="0" borderId="234" xfId="2" applyFont="1" applyBorder="1"/>
    <xf numFmtId="0" fontId="5" fillId="0" borderId="272" xfId="2" applyBorder="1"/>
    <xf numFmtId="0" fontId="5" fillId="0" borderId="335" xfId="2" applyBorder="1" applyAlignment="1">
      <alignment horizontal="center"/>
    </xf>
    <xf numFmtId="0" fontId="5" fillId="0" borderId="343" xfId="2" applyBorder="1" applyAlignment="1">
      <alignment horizontal="right"/>
    </xf>
    <xf numFmtId="0" fontId="14" fillId="0" borderId="161" xfId="2" applyFont="1" applyBorder="1"/>
    <xf numFmtId="0" fontId="14" fillId="0" borderId="98" xfId="2" applyFont="1" applyBorder="1" applyAlignment="1">
      <alignment horizontal="left"/>
    </xf>
    <xf numFmtId="0" fontId="17" fillId="0" borderId="242" xfId="2" applyFont="1" applyBorder="1" applyAlignment="1">
      <alignment horizontal="left"/>
    </xf>
    <xf numFmtId="0" fontId="14" fillId="0" borderId="164" xfId="2" applyFont="1" applyBorder="1"/>
    <xf numFmtId="0" fontId="5" fillId="0" borderId="336" xfId="2" applyBorder="1" applyAlignment="1">
      <alignment horizontal="center"/>
    </xf>
    <xf numFmtId="0" fontId="5" fillId="0" borderId="344" xfId="2" applyBorder="1" applyAlignment="1">
      <alignment horizontal="right"/>
    </xf>
    <xf numFmtId="176" fontId="5" fillId="0" borderId="257" xfId="2" applyNumberFormat="1" applyBorder="1"/>
    <xf numFmtId="176" fontId="5" fillId="0" borderId="266" xfId="2" applyNumberFormat="1" applyBorder="1"/>
    <xf numFmtId="0" fontId="5" fillId="0" borderId="47" xfId="2" applyBorder="1" applyAlignment="1">
      <alignment horizontal="center"/>
    </xf>
    <xf numFmtId="0" fontId="5" fillId="0" borderId="330" xfId="2" applyBorder="1" applyAlignment="1">
      <alignment horizontal="center"/>
    </xf>
    <xf numFmtId="0" fontId="5" fillId="0" borderId="72" xfId="2" applyBorder="1" applyAlignment="1">
      <alignment horizontal="center"/>
    </xf>
    <xf numFmtId="0" fontId="5" fillId="0" borderId="72" xfId="2" applyBorder="1" applyAlignment="1">
      <alignment horizontal="right"/>
    </xf>
    <xf numFmtId="0" fontId="17" fillId="0" borderId="255" xfId="2" applyFont="1" applyBorder="1" applyAlignment="1">
      <alignment horizontal="right"/>
    </xf>
    <xf numFmtId="176" fontId="5" fillId="0" borderId="274" xfId="2" applyNumberFormat="1" applyBorder="1" applyAlignment="1">
      <alignment horizontal="left"/>
    </xf>
    <xf numFmtId="0" fontId="5" fillId="0" borderId="337" xfId="2" applyBorder="1" applyAlignment="1">
      <alignment horizontal="center"/>
    </xf>
    <xf numFmtId="0" fontId="14" fillId="0" borderId="126" xfId="2" applyFont="1" applyBorder="1"/>
    <xf numFmtId="176" fontId="5" fillId="0" borderId="260" xfId="2" applyNumberFormat="1" applyBorder="1"/>
    <xf numFmtId="0" fontId="17" fillId="0" borderId="242" xfId="2" applyFont="1" applyBorder="1" applyAlignment="1">
      <alignment horizontal="center"/>
    </xf>
    <xf numFmtId="176" fontId="5" fillId="0" borderId="267" xfId="2" applyNumberFormat="1" applyBorder="1"/>
    <xf numFmtId="176" fontId="5" fillId="0" borderId="250" xfId="2" applyNumberFormat="1" applyBorder="1"/>
    <xf numFmtId="0" fontId="5" fillId="0" borderId="50" xfId="2" applyBorder="1" applyAlignment="1">
      <alignment horizontal="center"/>
    </xf>
    <xf numFmtId="0" fontId="5" fillId="0" borderId="344" xfId="2" applyBorder="1" applyAlignment="1">
      <alignment horizontal="center"/>
    </xf>
    <xf numFmtId="0" fontId="17" fillId="0" borderId="146" xfId="2" applyFont="1" applyBorder="1" applyAlignment="1">
      <alignment horizontal="left"/>
    </xf>
    <xf numFmtId="0" fontId="17" fillId="0" borderId="259" xfId="2" applyFont="1" applyBorder="1" applyAlignment="1">
      <alignment horizontal="center"/>
    </xf>
    <xf numFmtId="176" fontId="5" fillId="0" borderId="259" xfId="2" applyNumberFormat="1" applyBorder="1"/>
    <xf numFmtId="0" fontId="16" fillId="0" borderId="165" xfId="2" applyFont="1" applyBorder="1"/>
    <xf numFmtId="0" fontId="14" fillId="0" borderId="166" xfId="2" applyFont="1" applyBorder="1"/>
    <xf numFmtId="0" fontId="14" fillId="0" borderId="188" xfId="2" applyFont="1" applyBorder="1" applyAlignment="1">
      <alignment horizontal="right"/>
    </xf>
    <xf numFmtId="0" fontId="14" fillId="0" borderId="85" xfId="2" applyFont="1" applyBorder="1" applyAlignment="1">
      <alignment horizontal="right"/>
    </xf>
    <xf numFmtId="0" fontId="14" fillId="0" borderId="188" xfId="2" applyFont="1" applyBorder="1"/>
    <xf numFmtId="0" fontId="14" fillId="0" borderId="168" xfId="2" applyFont="1" applyBorder="1" applyAlignment="1">
      <alignment horizontal="right"/>
    </xf>
    <xf numFmtId="0" fontId="14" fillId="0" borderId="167" xfId="2" applyFont="1" applyBorder="1" applyAlignment="1">
      <alignment horizontal="right"/>
    </xf>
    <xf numFmtId="0" fontId="5" fillId="0" borderId="338" xfId="2" applyBorder="1" applyAlignment="1">
      <alignment horizontal="center"/>
    </xf>
    <xf numFmtId="0" fontId="5" fillId="0" borderId="345" xfId="2" applyBorder="1" applyAlignment="1">
      <alignment horizontal="center"/>
    </xf>
    <xf numFmtId="0" fontId="41" fillId="0" borderId="0" xfId="2" applyFont="1" applyAlignment="1">
      <alignment horizontal="right"/>
    </xf>
    <xf numFmtId="0" fontId="5" fillId="0" borderId="329" xfId="2" applyBorder="1" applyAlignment="1">
      <alignment horizontal="center"/>
    </xf>
    <xf numFmtId="176" fontId="8" fillId="14" borderId="347" xfId="2" applyNumberFormat="1" applyFont="1" applyFill="1" applyBorder="1" applyProtection="1">
      <protection locked="0"/>
    </xf>
    <xf numFmtId="58" fontId="12" fillId="14" borderId="0" xfId="2" applyNumberFormat="1" applyFont="1" applyFill="1" applyProtection="1">
      <protection locked="0"/>
    </xf>
    <xf numFmtId="176" fontId="5" fillId="15" borderId="300" xfId="2" applyNumberFormat="1" applyFill="1" applyBorder="1" applyProtection="1">
      <protection locked="0"/>
    </xf>
    <xf numFmtId="0" fontId="14" fillId="0" borderId="365" xfId="2" applyFont="1" applyBorder="1"/>
    <xf numFmtId="0" fontId="5" fillId="0" borderId="366" xfId="2" applyBorder="1" applyAlignment="1">
      <alignment horizontal="center"/>
    </xf>
    <xf numFmtId="176" fontId="5" fillId="0" borderId="367" xfId="2" applyNumberFormat="1" applyBorder="1"/>
    <xf numFmtId="176" fontId="5" fillId="5" borderId="368" xfId="2" applyNumberFormat="1" applyFill="1" applyBorder="1" applyProtection="1">
      <protection locked="0"/>
    </xf>
    <xf numFmtId="176" fontId="5" fillId="5" borderId="235" xfId="2" applyNumberFormat="1" applyFill="1" applyBorder="1"/>
    <xf numFmtId="176" fontId="5" fillId="5" borderId="237" xfId="2" applyNumberFormat="1" applyFill="1" applyBorder="1"/>
    <xf numFmtId="176" fontId="5" fillId="0" borderId="369" xfId="2" applyNumberFormat="1" applyBorder="1"/>
    <xf numFmtId="176" fontId="5" fillId="0" borderId="370" xfId="2" applyNumberFormat="1" applyBorder="1" applyAlignment="1">
      <alignment horizontal="center"/>
    </xf>
    <xf numFmtId="176" fontId="5" fillId="0" borderId="354" xfId="2" applyNumberFormat="1" applyBorder="1"/>
    <xf numFmtId="0" fontId="19" fillId="0" borderId="28" xfId="2" applyFont="1" applyBorder="1" applyAlignment="1">
      <alignment horizontal="right" vertical="center" wrapText="1"/>
    </xf>
    <xf numFmtId="0" fontId="14" fillId="0" borderId="0" xfId="2" applyFont="1" applyAlignment="1">
      <alignment horizontal="center"/>
    </xf>
    <xf numFmtId="0" fontId="14" fillId="0" borderId="0" xfId="2" applyFont="1" applyAlignment="1" applyProtection="1">
      <alignment horizontal="right" vertical="center" wrapText="1"/>
      <protection locked="0"/>
    </xf>
    <xf numFmtId="0" fontId="20" fillId="0" borderId="135" xfId="2" applyFont="1" applyBorder="1" applyAlignment="1">
      <alignment horizontal="right" wrapText="1"/>
    </xf>
    <xf numFmtId="0" fontId="20" fillId="0" borderId="136" xfId="2" applyFont="1" applyBorder="1" applyAlignment="1">
      <alignment horizontal="right" wrapText="1"/>
    </xf>
    <xf numFmtId="0" fontId="19" fillId="0" borderId="28" xfId="2" applyFont="1" applyBorder="1" applyAlignment="1">
      <alignment horizontal="right" wrapText="1"/>
    </xf>
    <xf numFmtId="0" fontId="20" fillId="0" borderId="28" xfId="2" applyFont="1" applyBorder="1" applyAlignment="1">
      <alignment horizontal="right" wrapText="1"/>
    </xf>
    <xf numFmtId="0" fontId="23" fillId="0" borderId="28" xfId="0" applyFont="1" applyBorder="1" applyAlignment="1">
      <alignment horizontal="left" wrapText="1"/>
    </xf>
    <xf numFmtId="0" fontId="23" fillId="0" borderId="140" xfId="0" applyFont="1" applyBorder="1" applyAlignment="1">
      <alignment horizontal="left"/>
    </xf>
    <xf numFmtId="0" fontId="23" fillId="0" borderId="146" xfId="0" applyFont="1" applyBorder="1" applyAlignment="1">
      <alignment vertical="top"/>
    </xf>
    <xf numFmtId="0" fontId="23" fillId="0" borderId="146" xfId="0" applyFont="1" applyBorder="1" applyAlignment="1">
      <alignment vertical="center"/>
    </xf>
    <xf numFmtId="176" fontId="39" fillId="0" borderId="229" xfId="2" applyNumberFormat="1" applyFont="1" applyBorder="1"/>
  </cellXfs>
  <cellStyles count="4">
    <cellStyle name="ハイパーリンク" xfId="1" builtinId="8"/>
    <cellStyle name="ハイパーリンク 2" xfId="3" xr:uid="{00000000-0005-0000-0000-000001000000}"/>
    <cellStyle name="標準" xfId="0" builtinId="0"/>
    <cellStyle name="標準 2" xfId="2" xr:uid="{00000000-0005-0000-0000-000004000000}"/>
  </cellStyles>
  <dxfs count="0"/>
  <tableStyles count="0" defaultTableStyle="TableStyleMedium2" defaultPivotStyle="PivotStyleLight16"/>
  <colors>
    <mruColors>
      <color rgb="FFB9FFD9"/>
      <color rgb="FFFFFFCC"/>
      <color rgb="FFC9FFE1"/>
      <color rgb="FFDFF1CB"/>
      <color rgb="FFABFFD1"/>
      <color rgb="FFBDFFDB"/>
      <color rgb="FFC1FFDD"/>
      <color rgb="FFC5FFDF"/>
      <color rgb="FFB7FFD8"/>
      <color rgb="FFAFFF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328"/>
  <sheetViews>
    <sheetView showGridLines="0" tabSelected="1" topLeftCell="A270" zoomScale="130" zoomScaleNormal="130" zoomScaleSheetLayoutView="100" workbookViewId="0">
      <selection activeCell="D309" sqref="D309"/>
    </sheetView>
  </sheetViews>
  <sheetFormatPr defaultColWidth="10.33203125" defaultRowHeight="14.7" customHeight="1" x14ac:dyDescent="0.15"/>
  <cols>
    <col min="1" max="1" width="1.44140625" style="4" customWidth="1"/>
    <col min="2" max="2" width="22.6640625" style="5" customWidth="1"/>
    <col min="3" max="3" width="22.109375" style="5" customWidth="1"/>
    <col min="4" max="4" width="20.77734375" style="1" customWidth="1"/>
    <col min="5" max="5" width="3.88671875" style="1" customWidth="1"/>
    <col min="6" max="6" width="22.6640625" style="2" customWidth="1"/>
    <col min="7" max="7" width="20.5546875" style="1" customWidth="1"/>
    <col min="8" max="8" width="3.88671875" style="1" customWidth="1"/>
    <col min="9" max="9" width="5.44140625" style="4" customWidth="1"/>
    <col min="10" max="10" width="4.44140625" style="4" customWidth="1"/>
    <col min="11" max="11" width="8.6640625" style="6" customWidth="1"/>
    <col min="12" max="12" width="18.109375" style="4" customWidth="1"/>
    <col min="13" max="13" width="17.44140625" style="4" customWidth="1"/>
    <col min="14" max="16384" width="10.33203125" style="4"/>
  </cols>
  <sheetData>
    <row r="1" spans="2:13" ht="12" x14ac:dyDescent="0.15">
      <c r="B1" s="77"/>
      <c r="C1" s="78" t="s">
        <v>45</v>
      </c>
      <c r="D1" s="79" t="s">
        <v>469</v>
      </c>
      <c r="E1" s="80" t="s">
        <v>470</v>
      </c>
      <c r="F1" s="81"/>
      <c r="G1" s="616"/>
      <c r="H1" s="82"/>
      <c r="I1" s="83"/>
      <c r="J1" s="84"/>
      <c r="K1" s="3"/>
    </row>
    <row r="2" spans="2:13" ht="12.6" thickBot="1" x14ac:dyDescent="0.2">
      <c r="B2" s="617">
        <v>45747</v>
      </c>
      <c r="C2" s="85"/>
      <c r="D2" s="14"/>
      <c r="E2" s="86"/>
      <c r="F2" s="87" t="s">
        <v>506</v>
      </c>
      <c r="G2" s="88"/>
      <c r="H2" s="89" t="s">
        <v>505</v>
      </c>
      <c r="I2" s="90"/>
      <c r="J2" s="84"/>
      <c r="K2" s="3"/>
    </row>
    <row r="3" spans="2:13" ht="12" x14ac:dyDescent="0.15">
      <c r="B3" s="91" t="s">
        <v>44</v>
      </c>
      <c r="C3" s="92" t="s">
        <v>43</v>
      </c>
      <c r="D3" s="93" t="s">
        <v>42</v>
      </c>
      <c r="E3" s="94"/>
      <c r="F3" s="95" t="s">
        <v>43</v>
      </c>
      <c r="G3" s="93" t="s">
        <v>42</v>
      </c>
      <c r="H3" s="94"/>
      <c r="I3" s="96" t="s">
        <v>41</v>
      </c>
      <c r="J3" s="97"/>
    </row>
    <row r="4" spans="2:13" ht="12" x14ac:dyDescent="0.15">
      <c r="B4" s="98" t="s">
        <v>0</v>
      </c>
      <c r="C4" s="99" t="s">
        <v>354</v>
      </c>
      <c r="D4" s="100"/>
      <c r="E4" s="101"/>
      <c r="F4" s="102" t="s">
        <v>355</v>
      </c>
      <c r="G4" s="103"/>
      <c r="H4" s="101"/>
      <c r="I4" s="104"/>
      <c r="J4" s="105"/>
      <c r="K4" s="7"/>
    </row>
    <row r="5" spans="2:13" ht="12" x14ac:dyDescent="0.15">
      <c r="B5" s="106" t="s">
        <v>46</v>
      </c>
      <c r="C5" s="107" t="s">
        <v>40</v>
      </c>
      <c r="D5" s="17">
        <v>0</v>
      </c>
      <c r="E5" s="108"/>
      <c r="F5" s="109" t="s">
        <v>48</v>
      </c>
      <c r="G5" s="17">
        <v>0</v>
      </c>
      <c r="H5" s="108"/>
      <c r="I5" s="110" t="str">
        <f>IF(D5=G5,"○","×")</f>
        <v>○</v>
      </c>
      <c r="J5" s="105"/>
      <c r="K5" s="7"/>
    </row>
    <row r="6" spans="2:13" ht="12" x14ac:dyDescent="0.15">
      <c r="B6" s="111"/>
      <c r="C6" s="112" t="s">
        <v>47</v>
      </c>
      <c r="D6" s="33">
        <v>0</v>
      </c>
      <c r="E6" s="113"/>
      <c r="F6" s="114" t="s">
        <v>2</v>
      </c>
      <c r="G6" s="33">
        <v>0</v>
      </c>
      <c r="H6" s="113"/>
      <c r="I6" s="115" t="str">
        <f>IF(D6=G6,"○","×")</f>
        <v>○</v>
      </c>
      <c r="J6" s="105"/>
      <c r="K6" s="7"/>
    </row>
    <row r="7" spans="2:13" ht="12" x14ac:dyDescent="0.15">
      <c r="B7" s="116" t="s">
        <v>453</v>
      </c>
      <c r="C7" s="117" t="s">
        <v>6</v>
      </c>
      <c r="D7" s="34">
        <v>0</v>
      </c>
      <c r="E7" s="118"/>
      <c r="F7" s="119" t="s">
        <v>141</v>
      </c>
      <c r="G7" s="69">
        <v>0</v>
      </c>
      <c r="H7" s="120"/>
      <c r="I7" s="121" t="str">
        <f>IF(D7=G7,"○","×")</f>
        <v>○</v>
      </c>
      <c r="J7" s="105"/>
      <c r="K7" s="7"/>
      <c r="M7" s="1"/>
    </row>
    <row r="8" spans="2:13" ht="12" x14ac:dyDescent="0.15">
      <c r="B8" s="122" t="s">
        <v>454</v>
      </c>
      <c r="C8" s="123" t="s">
        <v>136</v>
      </c>
      <c r="D8" s="33">
        <v>0</v>
      </c>
      <c r="E8" s="108"/>
      <c r="F8" s="124" t="s">
        <v>140</v>
      </c>
      <c r="G8" s="33">
        <v>0</v>
      </c>
      <c r="H8" s="108"/>
      <c r="I8" s="125" t="str">
        <f>IF(D8=G8,"○","×")</f>
        <v>○</v>
      </c>
      <c r="J8" s="105"/>
      <c r="K8" s="7"/>
      <c r="M8" s="1"/>
    </row>
    <row r="9" spans="2:13" ht="12" x14ac:dyDescent="0.15">
      <c r="B9" s="126" t="s">
        <v>455</v>
      </c>
      <c r="C9" s="127"/>
      <c r="D9" s="128"/>
      <c r="E9" s="108"/>
      <c r="F9" s="109" t="s">
        <v>148</v>
      </c>
      <c r="G9" s="128">
        <f>G8-G7</f>
        <v>0</v>
      </c>
      <c r="H9" s="129"/>
      <c r="I9" s="110"/>
      <c r="J9" s="105"/>
      <c r="K9" s="7"/>
      <c r="M9" s="1"/>
    </row>
    <row r="10" spans="2:13" ht="12" x14ac:dyDescent="0.15">
      <c r="B10" s="106" t="s">
        <v>49</v>
      </c>
      <c r="C10" s="130" t="s">
        <v>142</v>
      </c>
      <c r="D10" s="128"/>
      <c r="E10" s="108"/>
      <c r="F10" s="131" t="s">
        <v>143</v>
      </c>
      <c r="G10" s="128"/>
      <c r="H10" s="108"/>
      <c r="I10" s="110"/>
      <c r="J10" s="105"/>
      <c r="K10" s="7"/>
    </row>
    <row r="11" spans="2:13" ht="13.2" customHeight="1" x14ac:dyDescent="0.15">
      <c r="B11" s="628" t="s">
        <v>149</v>
      </c>
      <c r="C11" s="133" t="s">
        <v>267</v>
      </c>
      <c r="D11" s="18">
        <v>0</v>
      </c>
      <c r="E11" s="108"/>
      <c r="F11" s="107" t="s">
        <v>268</v>
      </c>
      <c r="G11" s="19">
        <v>0</v>
      </c>
      <c r="H11" s="108"/>
      <c r="I11" s="110"/>
      <c r="J11" s="105"/>
      <c r="K11" s="7"/>
      <c r="L11" s="1"/>
      <c r="M11" s="1"/>
    </row>
    <row r="12" spans="2:13" ht="12" customHeight="1" x14ac:dyDescent="0.15">
      <c r="B12" s="628"/>
      <c r="C12" s="133" t="s">
        <v>51</v>
      </c>
      <c r="D12" s="18">
        <v>0</v>
      </c>
      <c r="E12" s="108"/>
      <c r="F12" s="133"/>
      <c r="G12" s="128"/>
      <c r="H12" s="108"/>
      <c r="I12" s="110"/>
      <c r="J12" s="105"/>
      <c r="K12" s="7"/>
      <c r="L12" s="1"/>
      <c r="M12" s="1"/>
    </row>
    <row r="13" spans="2:13" ht="12" x14ac:dyDescent="0.15">
      <c r="B13" s="134"/>
      <c r="C13" s="107" t="s">
        <v>52</v>
      </c>
      <c r="D13" s="19">
        <v>0</v>
      </c>
      <c r="E13" s="108"/>
      <c r="F13" s="107" t="s">
        <v>52</v>
      </c>
      <c r="G13" s="19">
        <v>0</v>
      </c>
      <c r="H13" s="108"/>
      <c r="I13" s="110"/>
      <c r="J13" s="105"/>
      <c r="K13" s="7"/>
      <c r="L13" s="1"/>
      <c r="M13" s="1"/>
    </row>
    <row r="14" spans="2:13" ht="12" x14ac:dyDescent="0.15">
      <c r="B14" s="135"/>
      <c r="C14" s="133" t="s">
        <v>51</v>
      </c>
      <c r="D14" s="18">
        <v>0</v>
      </c>
      <c r="E14" s="108"/>
      <c r="F14" s="133"/>
      <c r="G14" s="128"/>
      <c r="H14" s="108"/>
      <c r="I14" s="110"/>
      <c r="J14" s="105"/>
      <c r="K14" s="630"/>
      <c r="L14" s="1"/>
      <c r="M14" s="1"/>
    </row>
    <row r="15" spans="2:13" ht="12.75" customHeight="1" x14ac:dyDescent="0.15">
      <c r="B15" s="628"/>
      <c r="C15" s="107" t="s">
        <v>53</v>
      </c>
      <c r="D15" s="19">
        <v>0</v>
      </c>
      <c r="E15" s="108"/>
      <c r="F15" s="107" t="s">
        <v>53</v>
      </c>
      <c r="G15" s="19">
        <v>0</v>
      </c>
      <c r="H15" s="108"/>
      <c r="I15" s="110"/>
      <c r="J15" s="105"/>
      <c r="K15" s="630"/>
      <c r="L15" s="1"/>
      <c r="M15" s="1"/>
    </row>
    <row r="16" spans="2:13" ht="12.75" customHeight="1" x14ac:dyDescent="0.15">
      <c r="B16" s="628"/>
      <c r="C16" s="136" t="s">
        <v>51</v>
      </c>
      <c r="D16" s="18">
        <v>0</v>
      </c>
      <c r="E16" s="108"/>
      <c r="F16" s="136"/>
      <c r="G16" s="128"/>
      <c r="H16" s="108"/>
      <c r="I16" s="110"/>
      <c r="J16" s="105"/>
      <c r="K16" s="7"/>
      <c r="L16" s="1"/>
      <c r="M16" s="1"/>
    </row>
    <row r="17" spans="2:13" ht="12" x14ac:dyDescent="0.15">
      <c r="B17" s="137"/>
      <c r="C17" s="138" t="s">
        <v>54</v>
      </c>
      <c r="D17" s="139">
        <f>SUM(D11:D16)</f>
        <v>0</v>
      </c>
      <c r="E17" s="140"/>
      <c r="F17" s="141" t="s">
        <v>54</v>
      </c>
      <c r="G17" s="142">
        <f>SUM(G9:G16)</f>
        <v>0</v>
      </c>
      <c r="H17" s="143"/>
      <c r="I17" s="144" t="str">
        <f>IF(D17=G17,"○","×")</f>
        <v>○</v>
      </c>
      <c r="J17" s="105"/>
      <c r="K17" s="7"/>
      <c r="L17" s="14"/>
      <c r="M17" s="14"/>
    </row>
    <row r="18" spans="2:13" ht="12" x14ac:dyDescent="0.15">
      <c r="B18" s="126" t="s">
        <v>349</v>
      </c>
      <c r="C18" s="130" t="s">
        <v>130</v>
      </c>
      <c r="D18" s="145"/>
      <c r="E18" s="146"/>
      <c r="F18" s="130"/>
      <c r="G18" s="145"/>
      <c r="H18" s="108"/>
      <c r="I18" s="110"/>
      <c r="J18" s="105"/>
      <c r="K18" s="7"/>
    </row>
    <row r="19" spans="2:13" ht="12.75" customHeight="1" x14ac:dyDescent="0.15">
      <c r="B19" s="147" t="s">
        <v>350</v>
      </c>
      <c r="C19" s="133" t="s">
        <v>269</v>
      </c>
      <c r="D19" s="128">
        <f>D12</f>
        <v>0</v>
      </c>
      <c r="E19" s="108"/>
      <c r="F19" s="133"/>
      <c r="G19" s="128"/>
      <c r="H19" s="108"/>
      <c r="I19" s="110"/>
      <c r="J19" s="105"/>
      <c r="K19" s="7"/>
    </row>
    <row r="20" spans="2:13" ht="13.8" customHeight="1" x14ac:dyDescent="0.15">
      <c r="B20" s="628" t="s">
        <v>519</v>
      </c>
      <c r="C20" s="133" t="s">
        <v>52</v>
      </c>
      <c r="D20" s="128">
        <f>D14</f>
        <v>0</v>
      </c>
      <c r="E20" s="108"/>
      <c r="F20" s="133"/>
      <c r="G20" s="128"/>
      <c r="H20" s="108"/>
      <c r="I20" s="110"/>
      <c r="J20" s="105"/>
      <c r="K20" s="7"/>
    </row>
    <row r="21" spans="2:13" ht="12.75" customHeight="1" x14ac:dyDescent="0.15">
      <c r="B21" s="628"/>
      <c r="C21" s="133" t="s">
        <v>53</v>
      </c>
      <c r="D21" s="128">
        <f>D16</f>
        <v>0</v>
      </c>
      <c r="E21" s="108"/>
      <c r="F21" s="133"/>
      <c r="G21" s="128"/>
      <c r="H21" s="108"/>
      <c r="I21" s="110"/>
      <c r="J21" s="105"/>
      <c r="K21" s="7"/>
    </row>
    <row r="22" spans="2:13" ht="12.75" customHeight="1" x14ac:dyDescent="0.15">
      <c r="B22" s="148" t="s">
        <v>509</v>
      </c>
      <c r="C22" s="149" t="s">
        <v>471</v>
      </c>
      <c r="D22" s="150">
        <f>SUM(D19:D21)</f>
        <v>0</v>
      </c>
      <c r="E22" s="108"/>
      <c r="F22" s="151" t="s">
        <v>351</v>
      </c>
      <c r="G22" s="152">
        <f>(D11+D13+D15)-G17</f>
        <v>0</v>
      </c>
      <c r="H22" s="153"/>
      <c r="I22" s="125" t="str">
        <f>IF(D22=-G22,"○","×")</f>
        <v>○</v>
      </c>
      <c r="J22" s="105"/>
      <c r="K22" s="7"/>
    </row>
    <row r="23" spans="2:13" ht="12" x14ac:dyDescent="0.15">
      <c r="B23" s="134"/>
      <c r="C23" s="154" t="s">
        <v>56</v>
      </c>
      <c r="D23" s="150"/>
      <c r="E23" s="108"/>
      <c r="F23" s="131" t="s">
        <v>56</v>
      </c>
      <c r="G23" s="128"/>
      <c r="H23" s="108"/>
      <c r="I23" s="110"/>
      <c r="J23" s="105"/>
      <c r="K23" s="7"/>
    </row>
    <row r="24" spans="2:13" ht="12" x14ac:dyDescent="0.15">
      <c r="B24" s="132"/>
      <c r="C24" s="130" t="s">
        <v>57</v>
      </c>
      <c r="D24" s="17">
        <v>0</v>
      </c>
      <c r="E24" s="108"/>
      <c r="F24" s="131" t="s">
        <v>60</v>
      </c>
      <c r="G24" s="17">
        <v>0</v>
      </c>
      <c r="H24" s="108"/>
      <c r="I24" s="110"/>
      <c r="J24" s="105"/>
      <c r="K24" s="7"/>
    </row>
    <row r="25" spans="2:13" ht="12.6" customHeight="1" x14ac:dyDescent="0.15">
      <c r="B25" s="633"/>
      <c r="C25" s="130" t="s">
        <v>151</v>
      </c>
      <c r="D25" s="17">
        <v>0</v>
      </c>
      <c r="E25" s="108"/>
      <c r="F25" s="131" t="s">
        <v>61</v>
      </c>
      <c r="G25" s="17">
        <v>0</v>
      </c>
      <c r="H25" s="108"/>
      <c r="I25" s="110"/>
      <c r="J25" s="105"/>
      <c r="K25" s="7"/>
    </row>
    <row r="26" spans="2:13" ht="12" x14ac:dyDescent="0.15">
      <c r="B26" s="633"/>
      <c r="C26" s="130" t="s">
        <v>58</v>
      </c>
      <c r="D26" s="17">
        <v>0</v>
      </c>
      <c r="E26" s="108"/>
      <c r="F26" s="131" t="s">
        <v>152</v>
      </c>
      <c r="G26" s="17">
        <v>0</v>
      </c>
      <c r="H26" s="108"/>
      <c r="I26" s="110"/>
      <c r="J26" s="105"/>
      <c r="K26" s="7"/>
    </row>
    <row r="27" spans="2:13" ht="12" x14ac:dyDescent="0.15">
      <c r="B27" s="628" t="s">
        <v>521</v>
      </c>
      <c r="C27" s="155" t="s">
        <v>59</v>
      </c>
      <c r="D27" s="35">
        <v>0</v>
      </c>
      <c r="E27" s="156"/>
      <c r="F27" s="157" t="s">
        <v>62</v>
      </c>
      <c r="G27" s="35">
        <v>0</v>
      </c>
      <c r="H27" s="156"/>
      <c r="I27" s="158"/>
      <c r="J27" s="105"/>
      <c r="K27" s="7"/>
    </row>
    <row r="28" spans="2:13" ht="12" x14ac:dyDescent="0.15">
      <c r="B28" s="628"/>
      <c r="C28" s="159" t="s">
        <v>54</v>
      </c>
      <c r="D28" s="160">
        <f>SUM(D22:D27)</f>
        <v>0</v>
      </c>
      <c r="E28" s="113"/>
      <c r="F28" s="161" t="s">
        <v>54</v>
      </c>
      <c r="G28" s="160">
        <f>SUM(G24:G27)</f>
        <v>0</v>
      </c>
      <c r="H28" s="113"/>
      <c r="I28" s="115" t="str">
        <f>IF(D28=G28,"○","×")</f>
        <v>○</v>
      </c>
      <c r="J28" s="105"/>
      <c r="K28" s="7"/>
    </row>
    <row r="29" spans="2:13" ht="12" x14ac:dyDescent="0.15">
      <c r="B29" s="162"/>
      <c r="C29" s="154" t="s">
        <v>438</v>
      </c>
      <c r="D29" s="17">
        <v>0</v>
      </c>
      <c r="E29" s="108"/>
      <c r="F29" s="163" t="s">
        <v>439</v>
      </c>
      <c r="G29" s="17">
        <v>0</v>
      </c>
      <c r="H29" s="108"/>
      <c r="I29" s="110" t="s">
        <v>348</v>
      </c>
      <c r="J29" s="105"/>
      <c r="K29" s="7"/>
    </row>
    <row r="30" spans="2:13" ht="12" x14ac:dyDescent="0.15">
      <c r="B30" s="162"/>
      <c r="C30" s="154" t="s">
        <v>442</v>
      </c>
      <c r="D30" s="128">
        <f>D24</f>
        <v>0</v>
      </c>
      <c r="E30" s="108"/>
      <c r="F30" s="163" t="s">
        <v>440</v>
      </c>
      <c r="G30" s="128">
        <f>G25</f>
        <v>0</v>
      </c>
      <c r="H30" s="108"/>
      <c r="I30" s="110" t="s">
        <v>348</v>
      </c>
      <c r="J30" s="105"/>
      <c r="K30" s="7"/>
    </row>
    <row r="31" spans="2:13" ht="12" x14ac:dyDescent="0.15">
      <c r="B31" s="162"/>
      <c r="C31" s="154" t="s">
        <v>443</v>
      </c>
      <c r="D31" s="128">
        <f>D26</f>
        <v>0</v>
      </c>
      <c r="E31" s="108"/>
      <c r="F31" s="163" t="s">
        <v>441</v>
      </c>
      <c r="G31" s="128">
        <f>G29-G30</f>
        <v>0</v>
      </c>
      <c r="H31" s="71"/>
      <c r="I31" s="110" t="s">
        <v>348</v>
      </c>
      <c r="J31" s="105"/>
      <c r="K31" s="7"/>
      <c r="L31" s="16"/>
    </row>
    <row r="32" spans="2:13" ht="12" x14ac:dyDescent="0.15">
      <c r="B32" s="162"/>
      <c r="C32" s="154" t="s">
        <v>444</v>
      </c>
      <c r="D32" s="128">
        <f>D29-D30-D31</f>
        <v>0</v>
      </c>
      <c r="E32" s="71"/>
      <c r="F32" s="163"/>
      <c r="G32" s="128"/>
      <c r="H32" s="108"/>
      <c r="I32" s="110" t="s">
        <v>348</v>
      </c>
      <c r="J32" s="105"/>
      <c r="K32" s="7"/>
    </row>
    <row r="33" spans="2:11" ht="12" x14ac:dyDescent="0.15">
      <c r="B33" s="98" t="s">
        <v>63</v>
      </c>
      <c r="C33" s="99" t="s">
        <v>270</v>
      </c>
      <c r="D33" s="100"/>
      <c r="E33" s="101"/>
      <c r="F33" s="102" t="s">
        <v>145</v>
      </c>
      <c r="G33" s="103"/>
      <c r="H33" s="101"/>
      <c r="I33" s="104"/>
      <c r="J33" s="105"/>
      <c r="K33" s="7"/>
    </row>
    <row r="34" spans="2:11" ht="12" x14ac:dyDescent="0.15">
      <c r="B34" s="106" t="s">
        <v>65</v>
      </c>
      <c r="C34" s="133" t="s">
        <v>50</v>
      </c>
      <c r="D34" s="17">
        <v>0</v>
      </c>
      <c r="E34" s="108"/>
      <c r="F34" s="107" t="s">
        <v>50</v>
      </c>
      <c r="G34" s="17">
        <v>0</v>
      </c>
      <c r="H34" s="108"/>
      <c r="I34" s="110"/>
      <c r="J34" s="105"/>
      <c r="K34" s="7"/>
    </row>
    <row r="35" spans="2:11" ht="12" x14ac:dyDescent="0.15">
      <c r="B35" s="126"/>
      <c r="C35" s="133" t="s">
        <v>156</v>
      </c>
      <c r="D35" s="17">
        <v>0</v>
      </c>
      <c r="E35" s="108"/>
      <c r="F35" s="107" t="s">
        <v>157</v>
      </c>
      <c r="G35" s="17">
        <v>0</v>
      </c>
      <c r="H35" s="108"/>
      <c r="I35" s="110"/>
      <c r="J35" s="105"/>
      <c r="K35" s="7"/>
    </row>
    <row r="36" spans="2:11" ht="12" x14ac:dyDescent="0.15">
      <c r="B36" s="164"/>
      <c r="C36" s="133" t="s">
        <v>158</v>
      </c>
      <c r="D36" s="17">
        <v>0</v>
      </c>
      <c r="E36" s="108"/>
      <c r="F36" s="107" t="s">
        <v>159</v>
      </c>
      <c r="G36" s="17">
        <v>0</v>
      </c>
      <c r="H36" s="108"/>
      <c r="I36" s="110"/>
      <c r="J36" s="97"/>
    </row>
    <row r="37" spans="2:11" ht="12" x14ac:dyDescent="0.15">
      <c r="B37" s="164"/>
      <c r="C37" s="165"/>
      <c r="D37" s="166"/>
      <c r="E37" s="167" t="s">
        <v>131</v>
      </c>
      <c r="F37" s="168" t="s">
        <v>64</v>
      </c>
      <c r="G37" s="35">
        <v>0</v>
      </c>
      <c r="H37" s="108"/>
      <c r="I37" s="110"/>
      <c r="J37" s="97"/>
    </row>
    <row r="38" spans="2:11" ht="12" x14ac:dyDescent="0.15">
      <c r="B38" s="164"/>
      <c r="C38" s="159" t="s">
        <v>1</v>
      </c>
      <c r="D38" s="160">
        <f>SUM(D34:D37)</f>
        <v>0</v>
      </c>
      <c r="E38" s="113"/>
      <c r="F38" s="161" t="s">
        <v>1</v>
      </c>
      <c r="G38" s="160">
        <f>SUM(G34:G37)</f>
        <v>0</v>
      </c>
      <c r="H38" s="169"/>
      <c r="I38" s="144" t="str">
        <f>IF(D38=G38,"○","×")</f>
        <v>○</v>
      </c>
      <c r="J38" s="97"/>
    </row>
    <row r="39" spans="2:11" ht="12" x14ac:dyDescent="0.15">
      <c r="B39" s="126"/>
      <c r="C39" s="170"/>
      <c r="D39" s="171"/>
      <c r="E39" s="172" t="s">
        <v>353</v>
      </c>
      <c r="F39" s="163" t="s">
        <v>346</v>
      </c>
      <c r="G39" s="17">
        <v>0</v>
      </c>
      <c r="H39" s="108"/>
      <c r="I39" s="110" t="s">
        <v>192</v>
      </c>
      <c r="J39" s="97"/>
    </row>
    <row r="40" spans="2:11" ht="12" x14ac:dyDescent="0.15">
      <c r="B40" s="126"/>
      <c r="C40" s="170"/>
      <c r="D40" s="173"/>
      <c r="E40" s="172"/>
      <c r="F40" s="163" t="s">
        <v>507</v>
      </c>
      <c r="G40" s="17">
        <v>0</v>
      </c>
      <c r="H40" s="108"/>
      <c r="I40" s="110" t="s">
        <v>348</v>
      </c>
      <c r="J40" s="97"/>
    </row>
    <row r="41" spans="2:11" ht="12" x14ac:dyDescent="0.15">
      <c r="B41" s="126"/>
      <c r="C41" s="170"/>
      <c r="D41" s="14"/>
      <c r="E41" s="108"/>
      <c r="F41" s="163" t="s">
        <v>347</v>
      </c>
      <c r="G41" s="17">
        <v>0</v>
      </c>
      <c r="H41" s="108"/>
      <c r="I41" s="110" t="s">
        <v>348</v>
      </c>
      <c r="J41" s="97"/>
    </row>
    <row r="42" spans="2:11" ht="12" x14ac:dyDescent="0.15">
      <c r="B42" s="126"/>
      <c r="C42" s="170"/>
      <c r="D42" s="14"/>
      <c r="E42" s="108"/>
      <c r="F42" s="163" t="s">
        <v>345</v>
      </c>
      <c r="G42" s="17">
        <v>0</v>
      </c>
      <c r="H42" s="108"/>
      <c r="I42" s="110" t="s">
        <v>348</v>
      </c>
      <c r="J42" s="97"/>
    </row>
    <row r="43" spans="2:11" ht="12" x14ac:dyDescent="0.15">
      <c r="B43" s="126"/>
      <c r="C43" s="170"/>
      <c r="D43" s="174"/>
      <c r="E43" s="153"/>
      <c r="F43" s="175" t="s">
        <v>344</v>
      </c>
      <c r="G43" s="176">
        <f>G37+G39+G41+G42</f>
        <v>0</v>
      </c>
      <c r="H43" s="71"/>
      <c r="I43" s="125" t="s">
        <v>348</v>
      </c>
      <c r="J43" s="97"/>
    </row>
    <row r="44" spans="2:11" ht="12" x14ac:dyDescent="0.15">
      <c r="B44" s="177"/>
      <c r="C44" s="99" t="s">
        <v>271</v>
      </c>
      <c r="D44" s="178" t="s">
        <v>55</v>
      </c>
      <c r="E44" s="179"/>
      <c r="F44" s="163" t="s">
        <v>146</v>
      </c>
      <c r="G44" s="128"/>
      <c r="H44" s="108"/>
      <c r="I44" s="110"/>
      <c r="J44" s="97"/>
    </row>
    <row r="45" spans="2:11" ht="12" customHeight="1" x14ac:dyDescent="0.2">
      <c r="B45" s="126"/>
      <c r="C45" s="112" t="s">
        <v>273</v>
      </c>
      <c r="D45" s="160">
        <f>D38</f>
        <v>0</v>
      </c>
      <c r="E45" s="113"/>
      <c r="F45" s="180" t="s">
        <v>132</v>
      </c>
      <c r="G45" s="17">
        <v>0</v>
      </c>
      <c r="H45" s="108"/>
      <c r="I45" s="115" t="str">
        <f>IF(D45=G45,"○","×")</f>
        <v>○</v>
      </c>
      <c r="J45" s="97"/>
      <c r="K45" s="8"/>
    </row>
    <row r="46" spans="2:11" ht="12" x14ac:dyDescent="0.15">
      <c r="B46" s="126"/>
      <c r="C46" s="181" t="s">
        <v>147</v>
      </c>
      <c r="D46" s="128"/>
      <c r="E46" s="108"/>
      <c r="F46" s="182" t="s">
        <v>272</v>
      </c>
      <c r="G46" s="183" t="s">
        <v>55</v>
      </c>
      <c r="H46" s="184"/>
      <c r="I46" s="110"/>
      <c r="J46" s="97"/>
    </row>
    <row r="47" spans="2:11" ht="12" x14ac:dyDescent="0.15">
      <c r="B47" s="185" t="s">
        <v>356</v>
      </c>
      <c r="C47" s="186" t="s">
        <v>132</v>
      </c>
      <c r="D47" s="35">
        <v>0</v>
      </c>
      <c r="E47" s="108"/>
      <c r="F47" s="187" t="s">
        <v>274</v>
      </c>
      <c r="G47" s="176">
        <f>G38-G37</f>
        <v>0</v>
      </c>
      <c r="H47" s="153"/>
      <c r="I47" s="115" t="str">
        <f>IF(D45=G45,"○","×")</f>
        <v>○</v>
      </c>
      <c r="J47" s="97"/>
    </row>
    <row r="48" spans="2:11" ht="12" x14ac:dyDescent="0.15">
      <c r="B48" s="185" t="s">
        <v>357</v>
      </c>
      <c r="C48" s="99" t="s">
        <v>144</v>
      </c>
      <c r="D48" s="100"/>
      <c r="E48" s="101"/>
      <c r="F48" s="102" t="s">
        <v>145</v>
      </c>
      <c r="G48" s="128"/>
      <c r="H48" s="108"/>
      <c r="I48" s="110"/>
      <c r="J48" s="97"/>
    </row>
    <row r="49" spans="2:12" ht="12" x14ac:dyDescent="0.15">
      <c r="B49" s="126"/>
      <c r="C49" s="133" t="s">
        <v>133</v>
      </c>
      <c r="D49" s="17">
        <v>0</v>
      </c>
      <c r="E49" s="108"/>
      <c r="F49" s="107" t="s">
        <v>133</v>
      </c>
      <c r="G49" s="17">
        <v>0</v>
      </c>
      <c r="H49" s="108"/>
      <c r="I49" s="110"/>
      <c r="J49" s="97"/>
    </row>
    <row r="50" spans="2:12" ht="12" x14ac:dyDescent="0.15">
      <c r="B50" s="126"/>
      <c r="C50" s="133" t="s">
        <v>157</v>
      </c>
      <c r="D50" s="17">
        <v>0</v>
      </c>
      <c r="E50" s="108"/>
      <c r="F50" s="107" t="s">
        <v>157</v>
      </c>
      <c r="G50" s="17">
        <v>0</v>
      </c>
      <c r="H50" s="108"/>
      <c r="I50" s="110"/>
      <c r="J50" s="97"/>
    </row>
    <row r="51" spans="2:12" ht="12" x14ac:dyDescent="0.15">
      <c r="B51" s="126"/>
      <c r="C51" s="133" t="s">
        <v>159</v>
      </c>
      <c r="D51" s="17">
        <v>0</v>
      </c>
      <c r="E51" s="108"/>
      <c r="F51" s="107" t="s">
        <v>159</v>
      </c>
      <c r="G51" s="17">
        <v>0</v>
      </c>
      <c r="H51" s="108"/>
      <c r="I51" s="110"/>
      <c r="J51" s="97"/>
    </row>
    <row r="52" spans="2:12" ht="12" x14ac:dyDescent="0.15">
      <c r="B52" s="126"/>
      <c r="C52" s="133"/>
      <c r="D52" s="128"/>
      <c r="E52" s="108"/>
      <c r="F52" s="107" t="s">
        <v>135</v>
      </c>
      <c r="G52" s="17">
        <v>0</v>
      </c>
      <c r="H52" s="108"/>
      <c r="I52" s="110"/>
      <c r="J52" s="97"/>
    </row>
    <row r="53" spans="2:12" ht="12" x14ac:dyDescent="0.15">
      <c r="B53" s="126"/>
      <c r="C53" s="165"/>
      <c r="D53" s="166"/>
      <c r="E53" s="167" t="s">
        <v>131</v>
      </c>
      <c r="F53" s="168" t="s">
        <v>64</v>
      </c>
      <c r="G53" s="35">
        <v>0</v>
      </c>
      <c r="H53" s="156"/>
      <c r="I53" s="110"/>
      <c r="J53" s="97"/>
    </row>
    <row r="54" spans="2:12" ht="12" x14ac:dyDescent="0.15">
      <c r="B54" s="126"/>
      <c r="C54" s="159" t="s">
        <v>1</v>
      </c>
      <c r="D54" s="160">
        <f>SUM(D49:D53)</f>
        <v>0</v>
      </c>
      <c r="E54" s="113"/>
      <c r="F54" s="161" t="s">
        <v>1</v>
      </c>
      <c r="G54" s="160">
        <f>SUM(G49:G53)</f>
        <v>0</v>
      </c>
      <c r="H54" s="113"/>
      <c r="I54" s="115" t="str">
        <f>IF(D54=G54,"○","×")</f>
        <v>○</v>
      </c>
      <c r="J54" s="97"/>
    </row>
    <row r="55" spans="2:12" ht="12.6" customHeight="1" x14ac:dyDescent="0.15">
      <c r="B55" s="126"/>
      <c r="C55" s="188" t="s">
        <v>271</v>
      </c>
      <c r="D55" s="189" t="s">
        <v>55</v>
      </c>
      <c r="E55" s="179"/>
      <c r="F55" s="163" t="s">
        <v>146</v>
      </c>
      <c r="G55" s="128"/>
      <c r="H55" s="108"/>
      <c r="I55" s="110"/>
      <c r="J55" s="97"/>
    </row>
    <row r="56" spans="2:12" ht="12" x14ac:dyDescent="0.15">
      <c r="B56" s="126"/>
      <c r="C56" s="112" t="s">
        <v>275</v>
      </c>
      <c r="D56" s="190">
        <f>D54</f>
        <v>0</v>
      </c>
      <c r="E56" s="153"/>
      <c r="F56" s="187" t="s">
        <v>276</v>
      </c>
      <c r="G56" s="17">
        <v>0</v>
      </c>
      <c r="H56" s="108"/>
      <c r="I56" s="115" t="str">
        <f>IF(D56=G56,"○","×")</f>
        <v>○</v>
      </c>
      <c r="J56" s="97"/>
    </row>
    <row r="57" spans="2:12" ht="12" x14ac:dyDescent="0.15">
      <c r="B57" s="126"/>
      <c r="C57" s="181" t="s">
        <v>147</v>
      </c>
      <c r="D57" s="128"/>
      <c r="E57" s="108"/>
      <c r="F57" s="182" t="s">
        <v>272</v>
      </c>
      <c r="G57" s="183" t="s">
        <v>55</v>
      </c>
      <c r="H57" s="184"/>
      <c r="I57" s="110"/>
      <c r="J57" s="97"/>
    </row>
    <row r="58" spans="2:12" ht="12" x14ac:dyDescent="0.15">
      <c r="B58" s="191"/>
      <c r="C58" s="112" t="s">
        <v>134</v>
      </c>
      <c r="D58" s="35">
        <v>0</v>
      </c>
      <c r="E58" s="108"/>
      <c r="F58" s="187" t="s">
        <v>274</v>
      </c>
      <c r="G58" s="160">
        <f>G54-G53</f>
        <v>0</v>
      </c>
      <c r="H58" s="113"/>
      <c r="I58" s="115" t="str">
        <f>IF(D58=G58,"○","×")</f>
        <v>○</v>
      </c>
      <c r="J58" s="97"/>
    </row>
    <row r="59" spans="2:12" ht="12" x14ac:dyDescent="0.15">
      <c r="B59" s="98" t="s">
        <v>360</v>
      </c>
      <c r="C59" s="99" t="s">
        <v>358</v>
      </c>
      <c r="D59" s="100"/>
      <c r="E59" s="101"/>
      <c r="F59" s="102" t="s">
        <v>359</v>
      </c>
      <c r="G59" s="103"/>
      <c r="H59" s="108"/>
      <c r="I59" s="110"/>
      <c r="J59" s="97"/>
    </row>
    <row r="60" spans="2:12" ht="12" x14ac:dyDescent="0.15">
      <c r="B60" s="106"/>
      <c r="C60" s="192" t="s">
        <v>4</v>
      </c>
      <c r="D60" s="17">
        <v>0</v>
      </c>
      <c r="E60" s="108"/>
      <c r="F60" s="182" t="s">
        <v>4</v>
      </c>
      <c r="G60" s="17">
        <v>0</v>
      </c>
      <c r="H60" s="108"/>
      <c r="I60" s="110" t="str">
        <f t="shared" ref="I60:I73" si="0">IF(D60=G60,"○","×")</f>
        <v>○</v>
      </c>
      <c r="J60" s="97"/>
    </row>
    <row r="61" spans="2:12" ht="12" x14ac:dyDescent="0.15">
      <c r="B61" s="126"/>
      <c r="C61" s="193" t="s">
        <v>5</v>
      </c>
      <c r="D61" s="17">
        <v>0</v>
      </c>
      <c r="E61" s="108"/>
      <c r="F61" s="194" t="s">
        <v>5</v>
      </c>
      <c r="G61" s="70">
        <v>0</v>
      </c>
      <c r="H61" s="153"/>
      <c r="I61" s="125" t="str">
        <f t="shared" si="0"/>
        <v>○</v>
      </c>
      <c r="J61" s="97"/>
    </row>
    <row r="62" spans="2:12" ht="12" x14ac:dyDescent="0.15">
      <c r="B62" s="195"/>
      <c r="C62" s="188" t="s">
        <v>424</v>
      </c>
      <c r="D62" s="100">
        <f>D60</f>
        <v>0</v>
      </c>
      <c r="E62" s="108"/>
      <c r="F62" s="182" t="s">
        <v>379</v>
      </c>
      <c r="G62" s="17">
        <v>0</v>
      </c>
      <c r="H62" s="108"/>
      <c r="I62" s="110" t="s">
        <v>348</v>
      </c>
      <c r="J62" s="97"/>
      <c r="L62" s="15"/>
    </row>
    <row r="63" spans="2:12" ht="12" x14ac:dyDescent="0.15">
      <c r="B63" s="195"/>
      <c r="C63" s="136" t="s">
        <v>425</v>
      </c>
      <c r="D63" s="17">
        <v>0</v>
      </c>
      <c r="E63" s="108"/>
      <c r="F63" s="109" t="s">
        <v>423</v>
      </c>
      <c r="G63" s="17">
        <v>0</v>
      </c>
      <c r="H63" s="108"/>
      <c r="I63" s="110" t="s">
        <v>348</v>
      </c>
      <c r="J63" s="97"/>
      <c r="L63" s="15"/>
    </row>
    <row r="64" spans="2:12" ht="12" x14ac:dyDescent="0.15">
      <c r="B64" s="195"/>
      <c r="C64" s="136" t="s">
        <v>426</v>
      </c>
      <c r="D64" s="128">
        <f>D62-D63</f>
        <v>0</v>
      </c>
      <c r="E64" s="71"/>
      <c r="F64" s="109" t="s">
        <v>422</v>
      </c>
      <c r="G64" s="128">
        <f>G62-G63</f>
        <v>0</v>
      </c>
      <c r="H64" s="71"/>
      <c r="I64" s="110" t="s">
        <v>348</v>
      </c>
      <c r="J64" s="97"/>
      <c r="L64" s="15"/>
    </row>
    <row r="65" spans="2:12" ht="12" x14ac:dyDescent="0.15">
      <c r="B65" s="195"/>
      <c r="C65" s="188"/>
      <c r="D65" s="128"/>
      <c r="E65" s="108"/>
      <c r="F65" s="182" t="s">
        <v>380</v>
      </c>
      <c r="G65" s="17">
        <v>0</v>
      </c>
      <c r="H65" s="108"/>
      <c r="I65" s="110" t="s">
        <v>348</v>
      </c>
      <c r="J65" s="97"/>
      <c r="L65" s="15"/>
    </row>
    <row r="66" spans="2:12" ht="12" x14ac:dyDescent="0.15">
      <c r="B66" s="195"/>
      <c r="C66" s="188"/>
      <c r="D66" s="128"/>
      <c r="E66" s="108"/>
      <c r="F66" s="182" t="s">
        <v>381</v>
      </c>
      <c r="G66" s="128">
        <f>G60-G62</f>
        <v>0</v>
      </c>
      <c r="H66" s="71"/>
      <c r="I66" s="110" t="s">
        <v>348</v>
      </c>
      <c r="J66" s="97"/>
      <c r="L66" s="15"/>
    </row>
    <row r="67" spans="2:12" ht="12" x14ac:dyDescent="0.15">
      <c r="B67" s="195"/>
      <c r="C67" s="188"/>
      <c r="D67" s="128"/>
      <c r="E67" s="108"/>
      <c r="F67" s="182" t="s">
        <v>382</v>
      </c>
      <c r="G67" s="128">
        <f>G61-G65</f>
        <v>0</v>
      </c>
      <c r="H67" s="71"/>
      <c r="I67" s="110" t="s">
        <v>348</v>
      </c>
      <c r="J67" s="97"/>
      <c r="L67" s="15"/>
    </row>
    <row r="68" spans="2:12" ht="12" x14ac:dyDescent="0.15">
      <c r="B68" s="196" t="s">
        <v>352</v>
      </c>
      <c r="C68" s="99" t="s">
        <v>372</v>
      </c>
      <c r="D68" s="36">
        <v>0</v>
      </c>
      <c r="E68" s="101"/>
      <c r="F68" s="102" t="s">
        <v>512</v>
      </c>
      <c r="G68" s="103">
        <f>G43</f>
        <v>0</v>
      </c>
      <c r="H68" s="101"/>
      <c r="I68" s="104" t="str">
        <f t="shared" si="0"/>
        <v>○</v>
      </c>
      <c r="J68" s="97"/>
    </row>
    <row r="69" spans="2:12" ht="12" x14ac:dyDescent="0.15">
      <c r="B69" s="197" t="s">
        <v>277</v>
      </c>
      <c r="C69" s="193" t="s">
        <v>120</v>
      </c>
      <c r="D69" s="20">
        <v>0</v>
      </c>
      <c r="E69" s="113"/>
      <c r="F69" s="194" t="s">
        <v>513</v>
      </c>
      <c r="G69" s="160">
        <f>G41</f>
        <v>0</v>
      </c>
      <c r="H69" s="113"/>
      <c r="I69" s="115" t="str">
        <f t="shared" si="0"/>
        <v>○</v>
      </c>
      <c r="J69" s="97"/>
    </row>
    <row r="70" spans="2:12" ht="12" x14ac:dyDescent="0.15">
      <c r="B70" s="198" t="s">
        <v>472</v>
      </c>
      <c r="C70" s="199" t="s">
        <v>306</v>
      </c>
      <c r="D70" s="200">
        <f>D63</f>
        <v>0</v>
      </c>
      <c r="E70" s="201"/>
      <c r="F70" s="202" t="s">
        <v>200</v>
      </c>
      <c r="G70" s="73">
        <v>0</v>
      </c>
      <c r="H70" s="153"/>
      <c r="I70" s="125" t="str">
        <f>IF(D70=G70,"○","×")</f>
        <v>○</v>
      </c>
      <c r="J70" s="97"/>
    </row>
    <row r="71" spans="2:12" ht="12" x14ac:dyDescent="0.15">
      <c r="B71" s="203" t="s">
        <v>197</v>
      </c>
      <c r="C71" s="188" t="s">
        <v>390</v>
      </c>
      <c r="D71" s="21">
        <v>0</v>
      </c>
      <c r="E71" s="108"/>
      <c r="F71" s="182" t="s">
        <v>195</v>
      </c>
      <c r="G71" s="21">
        <v>0</v>
      </c>
      <c r="H71" s="108"/>
      <c r="I71" s="110" t="str">
        <f t="shared" si="0"/>
        <v>○</v>
      </c>
      <c r="J71" s="97"/>
    </row>
    <row r="72" spans="2:12" ht="12" x14ac:dyDescent="0.15">
      <c r="B72" s="204" t="s">
        <v>198</v>
      </c>
      <c r="C72" s="205" t="s">
        <v>391</v>
      </c>
      <c r="D72" s="37">
        <v>0</v>
      </c>
      <c r="E72" s="206"/>
      <c r="F72" s="207" t="s">
        <v>194</v>
      </c>
      <c r="G72" s="37">
        <v>0</v>
      </c>
      <c r="H72" s="108"/>
      <c r="I72" s="110" t="str">
        <f t="shared" si="0"/>
        <v>○</v>
      </c>
      <c r="J72" s="97"/>
    </row>
    <row r="73" spans="2:12" ht="12" x14ac:dyDescent="0.15">
      <c r="B73" s="208" t="s">
        <v>199</v>
      </c>
      <c r="C73" s="188" t="s">
        <v>392</v>
      </c>
      <c r="D73" s="128">
        <f>D70-D71-D72</f>
        <v>0</v>
      </c>
      <c r="E73" s="71"/>
      <c r="F73" s="182" t="s">
        <v>196</v>
      </c>
      <c r="G73" s="128">
        <f>G70-G71-G72</f>
        <v>0</v>
      </c>
      <c r="H73" s="71"/>
      <c r="I73" s="110" t="str">
        <f t="shared" si="0"/>
        <v>○</v>
      </c>
      <c r="J73" s="97"/>
    </row>
    <row r="74" spans="2:12" ht="12" x14ac:dyDescent="0.15">
      <c r="B74" s="209"/>
      <c r="C74" s="210" t="s">
        <v>514</v>
      </c>
      <c r="D74" s="72">
        <v>0</v>
      </c>
      <c r="E74" s="211"/>
      <c r="F74" s="212" t="s">
        <v>202</v>
      </c>
      <c r="G74" s="72">
        <v>0</v>
      </c>
      <c r="H74" s="211"/>
      <c r="I74" s="213" t="s">
        <v>192</v>
      </c>
      <c r="J74" s="97"/>
      <c r="K74" s="4"/>
    </row>
    <row r="75" spans="2:12" ht="12" x14ac:dyDescent="0.15">
      <c r="B75" s="214"/>
      <c r="C75" s="136" t="s">
        <v>514</v>
      </c>
      <c r="D75" s="21">
        <v>0</v>
      </c>
      <c r="E75" s="108"/>
      <c r="F75" s="182" t="s">
        <v>376</v>
      </c>
      <c r="G75" s="21">
        <v>0</v>
      </c>
      <c r="H75" s="108"/>
      <c r="I75" s="110" t="s">
        <v>348</v>
      </c>
      <c r="J75" s="97"/>
      <c r="K75" s="4"/>
      <c r="L75" s="15"/>
    </row>
    <row r="76" spans="2:12" ht="12" x14ac:dyDescent="0.15">
      <c r="B76" s="215"/>
      <c r="C76" s="133" t="s">
        <v>514</v>
      </c>
      <c r="D76" s="38">
        <v>0</v>
      </c>
      <c r="E76" s="153"/>
      <c r="F76" s="124" t="s">
        <v>203</v>
      </c>
      <c r="G76" s="38">
        <v>0</v>
      </c>
      <c r="H76" s="153"/>
      <c r="I76" s="125" t="s">
        <v>192</v>
      </c>
      <c r="J76" s="97"/>
      <c r="K76" s="4"/>
    </row>
    <row r="77" spans="2:12" ht="12" x14ac:dyDescent="0.15">
      <c r="B77" s="216" t="s">
        <v>473</v>
      </c>
      <c r="C77" s="217" t="s">
        <v>514</v>
      </c>
      <c r="D77" s="218">
        <f>D74</f>
        <v>0</v>
      </c>
      <c r="E77" s="108"/>
      <c r="F77" s="219" t="s">
        <v>503</v>
      </c>
      <c r="G77" s="220">
        <f>G74</f>
        <v>0</v>
      </c>
      <c r="H77" s="108"/>
      <c r="I77" s="110" t="s">
        <v>348</v>
      </c>
      <c r="J77" s="97"/>
      <c r="K77" s="4"/>
    </row>
    <row r="78" spans="2:12" ht="12" x14ac:dyDescent="0.15">
      <c r="B78" s="216" t="s">
        <v>473</v>
      </c>
      <c r="C78" s="136" t="s">
        <v>514</v>
      </c>
      <c r="D78" s="22">
        <v>0</v>
      </c>
      <c r="E78" s="108"/>
      <c r="F78" s="221" t="s">
        <v>456</v>
      </c>
      <c r="G78" s="22">
        <v>0</v>
      </c>
      <c r="H78" s="108"/>
      <c r="I78" s="110" t="s">
        <v>348</v>
      </c>
      <c r="J78" s="97"/>
      <c r="K78" s="4"/>
    </row>
    <row r="79" spans="2:12" ht="12" x14ac:dyDescent="0.15">
      <c r="B79" s="222" t="s">
        <v>473</v>
      </c>
      <c r="C79" s="133" t="s">
        <v>514</v>
      </c>
      <c r="D79" s="176">
        <f>D77-D78</f>
        <v>0</v>
      </c>
      <c r="E79" s="113"/>
      <c r="F79" s="223" t="s">
        <v>457</v>
      </c>
      <c r="G79" s="176">
        <f>G77-G78</f>
        <v>0</v>
      </c>
      <c r="H79" s="108"/>
      <c r="I79" s="115" t="s">
        <v>348</v>
      </c>
      <c r="J79" s="97"/>
      <c r="K79" s="4"/>
    </row>
    <row r="80" spans="2:12" ht="12" x14ac:dyDescent="0.15">
      <c r="B80" s="224" t="s">
        <v>474</v>
      </c>
      <c r="C80" s="225" t="s">
        <v>514</v>
      </c>
      <c r="D80" s="39">
        <v>0</v>
      </c>
      <c r="E80" s="226"/>
      <c r="F80" s="227" t="s">
        <v>458</v>
      </c>
      <c r="G80" s="39">
        <v>0</v>
      </c>
      <c r="H80" s="129"/>
      <c r="I80" s="110" t="s">
        <v>348</v>
      </c>
      <c r="J80" s="97"/>
      <c r="K80" s="4"/>
    </row>
    <row r="81" spans="2:11" ht="12" x14ac:dyDescent="0.15">
      <c r="B81" s="224" t="s">
        <v>474</v>
      </c>
      <c r="C81" s="228" t="s">
        <v>514</v>
      </c>
      <c r="D81" s="128">
        <f>D80-D82-D83</f>
        <v>0</v>
      </c>
      <c r="E81" s="108"/>
      <c r="F81" s="221" t="s">
        <v>504</v>
      </c>
      <c r="G81" s="128">
        <f>G80-G82-G83</f>
        <v>0</v>
      </c>
      <c r="H81" s="108"/>
      <c r="I81" s="110" t="s">
        <v>348</v>
      </c>
      <c r="J81" s="97"/>
      <c r="K81" s="4"/>
    </row>
    <row r="82" spans="2:11" ht="12" x14ac:dyDescent="0.15">
      <c r="B82" s="224" t="s">
        <v>474</v>
      </c>
      <c r="C82" s="228" t="s">
        <v>514</v>
      </c>
      <c r="D82" s="22">
        <v>0</v>
      </c>
      <c r="E82" s="108"/>
      <c r="F82" s="221" t="s">
        <v>475</v>
      </c>
      <c r="G82" s="22">
        <v>0</v>
      </c>
      <c r="H82" s="108"/>
      <c r="I82" s="110" t="s">
        <v>348</v>
      </c>
      <c r="J82" s="97"/>
      <c r="K82" s="4"/>
    </row>
    <row r="83" spans="2:11" ht="12" x14ac:dyDescent="0.15">
      <c r="B83" s="224" t="s">
        <v>474</v>
      </c>
      <c r="C83" s="186" t="s">
        <v>514</v>
      </c>
      <c r="D83" s="22">
        <v>0</v>
      </c>
      <c r="E83" s="108"/>
      <c r="F83" s="229" t="s">
        <v>476</v>
      </c>
      <c r="G83" s="22">
        <v>0</v>
      </c>
      <c r="H83" s="108"/>
      <c r="I83" s="110" t="s">
        <v>348</v>
      </c>
      <c r="J83" s="97"/>
      <c r="K83" s="4"/>
    </row>
    <row r="84" spans="2:11" ht="12" x14ac:dyDescent="0.15">
      <c r="B84" s="230" t="s">
        <v>278</v>
      </c>
      <c r="C84" s="231" t="s">
        <v>213</v>
      </c>
      <c r="D84" s="218"/>
      <c r="E84" s="232"/>
      <c r="F84" s="231" t="s">
        <v>213</v>
      </c>
      <c r="G84" s="218"/>
      <c r="H84" s="232"/>
      <c r="I84" s="233"/>
      <c r="J84" s="97"/>
      <c r="K84" s="4"/>
    </row>
    <row r="85" spans="2:11" ht="12" x14ac:dyDescent="0.15">
      <c r="B85" s="215"/>
      <c r="C85" s="234" t="s">
        <v>205</v>
      </c>
      <c r="D85" s="23">
        <v>0</v>
      </c>
      <c r="E85" s="108"/>
      <c r="F85" s="182" t="s">
        <v>209</v>
      </c>
      <c r="G85" s="23">
        <v>0</v>
      </c>
      <c r="H85" s="108"/>
      <c r="I85" s="110" t="str">
        <f t="shared" ref="I85:I88" si="1">IF(D85=G85,"○","×")</f>
        <v>○</v>
      </c>
      <c r="J85" s="97"/>
      <c r="K85" s="4"/>
    </row>
    <row r="86" spans="2:11" ht="12" x14ac:dyDescent="0.15">
      <c r="B86" s="215"/>
      <c r="C86" s="234" t="s">
        <v>206</v>
      </c>
      <c r="D86" s="23">
        <v>0</v>
      </c>
      <c r="E86" s="108"/>
      <c r="F86" s="182" t="s">
        <v>210</v>
      </c>
      <c r="G86" s="23">
        <v>0</v>
      </c>
      <c r="H86" s="108"/>
      <c r="I86" s="110" t="str">
        <f t="shared" si="1"/>
        <v>○</v>
      </c>
      <c r="J86" s="97"/>
      <c r="K86" s="4"/>
    </row>
    <row r="87" spans="2:11" ht="12" x14ac:dyDescent="0.15">
      <c r="B87" s="215"/>
      <c r="C87" s="234" t="s">
        <v>207</v>
      </c>
      <c r="D87" s="23">
        <v>0</v>
      </c>
      <c r="E87" s="108"/>
      <c r="F87" s="182" t="s">
        <v>211</v>
      </c>
      <c r="G87" s="23">
        <v>0</v>
      </c>
      <c r="H87" s="108"/>
      <c r="I87" s="110" t="str">
        <f t="shared" si="1"/>
        <v>○</v>
      </c>
      <c r="J87" s="97"/>
      <c r="K87" s="4"/>
    </row>
    <row r="88" spans="2:11" ht="12" x14ac:dyDescent="0.15">
      <c r="B88" s="215"/>
      <c r="C88" s="234" t="s">
        <v>208</v>
      </c>
      <c r="D88" s="23">
        <v>0</v>
      </c>
      <c r="E88" s="108"/>
      <c r="F88" s="182" t="s">
        <v>212</v>
      </c>
      <c r="G88" s="23">
        <v>0</v>
      </c>
      <c r="H88" s="108"/>
      <c r="I88" s="110" t="str">
        <f t="shared" si="1"/>
        <v>○</v>
      </c>
      <c r="J88" s="97"/>
      <c r="K88" s="4"/>
    </row>
    <row r="89" spans="2:11" ht="12" x14ac:dyDescent="0.15">
      <c r="B89" s="235" t="s">
        <v>217</v>
      </c>
      <c r="C89" s="236" t="s">
        <v>10</v>
      </c>
      <c r="D89" s="237">
        <f>SUM(D85:D88)</f>
        <v>0</v>
      </c>
      <c r="E89" s="71"/>
      <c r="F89" s="238" t="s">
        <v>10</v>
      </c>
      <c r="G89" s="239">
        <f>SUM(G85:G88)</f>
        <v>0</v>
      </c>
      <c r="H89" s="143"/>
      <c r="I89" s="144" t="str">
        <f>IF(D89=G89,"○","×")</f>
        <v>○</v>
      </c>
      <c r="J89" s="97"/>
      <c r="K89" s="4"/>
    </row>
    <row r="90" spans="2:11" ht="12" x14ac:dyDescent="0.15">
      <c r="B90" s="240" t="s">
        <v>216</v>
      </c>
      <c r="C90" s="241" t="s">
        <v>111</v>
      </c>
      <c r="D90" s="242">
        <f>-G39</f>
        <v>0</v>
      </c>
      <c r="E90" s="243"/>
      <c r="F90" s="244" t="s">
        <v>224</v>
      </c>
      <c r="G90" s="24">
        <v>0</v>
      </c>
      <c r="H90" s="243"/>
      <c r="I90" s="245" t="str">
        <f t="shared" ref="I90:I100" si="2">IF(D90=G90,"○","×")</f>
        <v>○</v>
      </c>
      <c r="J90" s="97"/>
      <c r="K90" s="4"/>
    </row>
    <row r="91" spans="2:11" ht="12" x14ac:dyDescent="0.15">
      <c r="B91" s="246" t="s">
        <v>215</v>
      </c>
      <c r="C91" s="247" t="s">
        <v>110</v>
      </c>
      <c r="D91" s="248">
        <f>G42</f>
        <v>0</v>
      </c>
      <c r="E91" s="206"/>
      <c r="F91" s="207" t="s">
        <v>225</v>
      </c>
      <c r="G91" s="37">
        <v>0</v>
      </c>
      <c r="H91" s="206"/>
      <c r="I91" s="249" t="str">
        <f t="shared" si="2"/>
        <v>○</v>
      </c>
      <c r="J91" s="97"/>
      <c r="K91" s="4"/>
    </row>
    <row r="92" spans="2:11" ht="12" x14ac:dyDescent="0.15">
      <c r="B92" s="250" t="s">
        <v>361</v>
      </c>
      <c r="C92" s="251" t="s">
        <v>214</v>
      </c>
      <c r="D92" s="252">
        <f>D90-D91</f>
        <v>0</v>
      </c>
      <c r="E92" s="253"/>
      <c r="F92" s="254" t="s">
        <v>112</v>
      </c>
      <c r="G92" s="252">
        <f>G90-G91</f>
        <v>0</v>
      </c>
      <c r="H92" s="71"/>
      <c r="I92" s="255" t="str">
        <f t="shared" si="2"/>
        <v>○</v>
      </c>
      <c r="J92" s="97"/>
      <c r="K92" s="4"/>
    </row>
    <row r="93" spans="2:11" ht="12" x14ac:dyDescent="0.15">
      <c r="B93" s="256"/>
      <c r="C93" s="257" t="s">
        <v>459</v>
      </c>
      <c r="D93" s="258">
        <f>D89+D90-D91</f>
        <v>0</v>
      </c>
      <c r="E93" s="259"/>
      <c r="F93" s="260" t="s">
        <v>459</v>
      </c>
      <c r="G93" s="258">
        <f>G89+G90-G91</f>
        <v>0</v>
      </c>
      <c r="H93" s="259"/>
      <c r="I93" s="261" t="str">
        <f t="shared" si="2"/>
        <v>○</v>
      </c>
      <c r="J93" s="97"/>
      <c r="K93" s="4"/>
    </row>
    <row r="94" spans="2:11" ht="12" x14ac:dyDescent="0.15">
      <c r="B94" s="262"/>
      <c r="C94" s="263"/>
      <c r="D94" s="264"/>
      <c r="E94" s="265"/>
      <c r="F94" s="266"/>
      <c r="G94" s="267"/>
      <c r="H94" s="268" t="s">
        <v>466</v>
      </c>
      <c r="I94" s="269" t="str">
        <f>IF(G93=G95,"○","×")</f>
        <v>○</v>
      </c>
      <c r="J94" s="97"/>
      <c r="K94" s="4"/>
    </row>
    <row r="95" spans="2:11" ht="12" x14ac:dyDescent="0.15">
      <c r="B95" s="208" t="s">
        <v>478</v>
      </c>
      <c r="C95" s="270" t="s">
        <v>218</v>
      </c>
      <c r="D95" s="271">
        <f>SUM(D96:D99)</f>
        <v>0</v>
      </c>
      <c r="E95" s="71"/>
      <c r="F95" s="272" t="s">
        <v>219</v>
      </c>
      <c r="G95" s="271">
        <f>SUM(G96:G99)</f>
        <v>0</v>
      </c>
      <c r="H95" s="71"/>
      <c r="I95" s="273" t="str">
        <f t="shared" si="2"/>
        <v>○</v>
      </c>
      <c r="J95" s="97"/>
      <c r="K95" s="4"/>
    </row>
    <row r="96" spans="2:11" ht="12" x14ac:dyDescent="0.15">
      <c r="B96" s="215"/>
      <c r="C96" s="192" t="s">
        <v>314</v>
      </c>
      <c r="D96" s="23">
        <v>0</v>
      </c>
      <c r="E96" s="274"/>
      <c r="F96" s="127" t="s">
        <v>220</v>
      </c>
      <c r="G96" s="23">
        <v>0</v>
      </c>
      <c r="H96" s="275"/>
      <c r="I96" s="276" t="str">
        <f t="shared" si="2"/>
        <v>○</v>
      </c>
      <c r="J96" s="97"/>
      <c r="K96" s="4"/>
    </row>
    <row r="97" spans="2:12" ht="12" x14ac:dyDescent="0.15">
      <c r="B97" s="215"/>
      <c r="C97" s="192" t="s">
        <v>315</v>
      </c>
      <c r="D97" s="25">
        <v>0</v>
      </c>
      <c r="E97" s="274"/>
      <c r="F97" s="127" t="s">
        <v>221</v>
      </c>
      <c r="G97" s="25">
        <v>0</v>
      </c>
      <c r="H97" s="277"/>
      <c r="I97" s="276" t="str">
        <f t="shared" si="2"/>
        <v>○</v>
      </c>
      <c r="J97" s="97"/>
      <c r="K97" s="4"/>
    </row>
    <row r="98" spans="2:12" ht="12" x14ac:dyDescent="0.15">
      <c r="B98" s="215"/>
      <c r="C98" s="192" t="s">
        <v>316</v>
      </c>
      <c r="D98" s="25">
        <v>0</v>
      </c>
      <c r="E98" s="274"/>
      <c r="F98" s="127" t="s">
        <v>222</v>
      </c>
      <c r="G98" s="25">
        <v>0</v>
      </c>
      <c r="H98" s="277"/>
      <c r="I98" s="276" t="str">
        <f t="shared" si="2"/>
        <v>○</v>
      </c>
      <c r="J98" s="97"/>
      <c r="K98" s="4"/>
    </row>
    <row r="99" spans="2:12" ht="12" x14ac:dyDescent="0.15">
      <c r="B99" s="215"/>
      <c r="C99" s="192" t="s">
        <v>317</v>
      </c>
      <c r="D99" s="25">
        <v>0</v>
      </c>
      <c r="E99" s="274"/>
      <c r="F99" s="127" t="s">
        <v>223</v>
      </c>
      <c r="G99" s="25">
        <v>0</v>
      </c>
      <c r="H99" s="277"/>
      <c r="I99" s="276" t="str">
        <f t="shared" si="2"/>
        <v>○</v>
      </c>
      <c r="J99" s="97"/>
      <c r="K99" s="4"/>
    </row>
    <row r="100" spans="2:12" ht="12" x14ac:dyDescent="0.15">
      <c r="B100" s="278" t="s">
        <v>113</v>
      </c>
      <c r="C100" s="279" t="s">
        <v>160</v>
      </c>
      <c r="D100" s="26">
        <v>0</v>
      </c>
      <c r="E100" s="280"/>
      <c r="F100" s="281" t="s">
        <v>477</v>
      </c>
      <c r="G100" s="26">
        <v>0</v>
      </c>
      <c r="H100" s="282"/>
      <c r="I100" s="283" t="str">
        <f t="shared" si="2"/>
        <v>○</v>
      </c>
      <c r="J100" s="97"/>
      <c r="K100" s="4"/>
      <c r="L100" s="13"/>
    </row>
    <row r="101" spans="2:12" ht="12" x14ac:dyDescent="0.15">
      <c r="B101" s="284"/>
      <c r="C101" s="285"/>
      <c r="D101" s="286"/>
      <c r="E101" s="286"/>
      <c r="F101" s="287"/>
      <c r="G101" s="286"/>
      <c r="H101" s="286"/>
      <c r="I101" s="288" t="s">
        <v>178</v>
      </c>
      <c r="J101" s="97"/>
      <c r="K101" s="4"/>
    </row>
    <row r="102" spans="2:12" ht="12" x14ac:dyDescent="0.15">
      <c r="B102" s="126" t="str">
        <f>B59</f>
        <v>　貸 借 対 照 表　　　(B/S)</v>
      </c>
      <c r="C102" s="188" t="s">
        <v>175</v>
      </c>
      <c r="D102" s="128"/>
      <c r="E102" s="129"/>
      <c r="F102" s="182" t="s">
        <v>177</v>
      </c>
      <c r="G102" s="128"/>
      <c r="H102" s="129"/>
      <c r="I102" s="110"/>
      <c r="J102" s="97"/>
      <c r="K102" s="4"/>
    </row>
    <row r="103" spans="2:12" ht="12" x14ac:dyDescent="0.15">
      <c r="B103" s="289" t="s">
        <v>460</v>
      </c>
      <c r="C103" s="192" t="str">
        <f>C60</f>
        <v>　　　　本　年　度　末</v>
      </c>
      <c r="D103" s="128">
        <f>D60</f>
        <v>0</v>
      </c>
      <c r="E103" s="108"/>
      <c r="F103" s="109" t="s">
        <v>281</v>
      </c>
      <c r="G103" s="25">
        <v>0</v>
      </c>
      <c r="H103" s="108"/>
      <c r="I103" s="110"/>
      <c r="J103" s="97"/>
      <c r="K103" s="4"/>
    </row>
    <row r="104" spans="2:12" ht="12" x14ac:dyDescent="0.15">
      <c r="B104" s="185"/>
      <c r="C104" s="192"/>
      <c r="D104" s="128"/>
      <c r="E104" s="108"/>
      <c r="F104" s="109" t="s">
        <v>279</v>
      </c>
      <c r="G104" s="25">
        <v>0</v>
      </c>
      <c r="H104" s="108"/>
      <c r="I104" s="110"/>
      <c r="J104" s="97"/>
      <c r="K104" s="4"/>
    </row>
    <row r="105" spans="2:12" ht="12" x14ac:dyDescent="0.15">
      <c r="B105" s="116"/>
      <c r="C105" s="290" t="s">
        <v>1</v>
      </c>
      <c r="D105" s="239">
        <f>D103</f>
        <v>0</v>
      </c>
      <c r="E105" s="143"/>
      <c r="F105" s="291" t="s">
        <v>464</v>
      </c>
      <c r="G105" s="239">
        <f>G103-G104</f>
        <v>0</v>
      </c>
      <c r="H105" s="143"/>
      <c r="I105" s="144" t="str">
        <f>IF(D105=G105,"○","×")</f>
        <v>○</v>
      </c>
      <c r="J105" s="97"/>
      <c r="K105" s="4"/>
    </row>
    <row r="106" spans="2:12" ht="12" x14ac:dyDescent="0.15">
      <c r="B106" s="116"/>
      <c r="C106" s="192" t="s">
        <v>176</v>
      </c>
      <c r="D106" s="128"/>
      <c r="E106" s="108"/>
      <c r="F106" s="182" t="s">
        <v>177</v>
      </c>
      <c r="G106" s="128"/>
      <c r="H106" s="108"/>
      <c r="I106" s="110"/>
      <c r="J106" s="97"/>
      <c r="K106" s="4"/>
    </row>
    <row r="107" spans="2:12" ht="12" x14ac:dyDescent="0.15">
      <c r="B107" s="116"/>
      <c r="C107" s="192" t="str">
        <f>C103</f>
        <v>　　　　本　年　度　末</v>
      </c>
      <c r="D107" s="128">
        <f>G62</f>
        <v>0</v>
      </c>
      <c r="E107" s="108"/>
      <c r="F107" s="109" t="s">
        <v>282</v>
      </c>
      <c r="G107" s="25">
        <v>0</v>
      </c>
      <c r="H107" s="108"/>
      <c r="I107" s="110"/>
      <c r="J107" s="97"/>
      <c r="K107" s="4"/>
    </row>
    <row r="108" spans="2:12" ht="12" x14ac:dyDescent="0.15">
      <c r="B108" s="116"/>
      <c r="C108" s="192"/>
      <c r="D108" s="128"/>
      <c r="E108" s="108"/>
      <c r="F108" s="109" t="s">
        <v>280</v>
      </c>
      <c r="G108" s="25">
        <v>0</v>
      </c>
      <c r="H108" s="108"/>
      <c r="I108" s="158"/>
      <c r="J108" s="97"/>
      <c r="K108" s="4"/>
    </row>
    <row r="109" spans="2:12" ht="12.6" thickBot="1" x14ac:dyDescent="0.2">
      <c r="B109" s="116"/>
      <c r="C109" s="290" t="s">
        <v>1</v>
      </c>
      <c r="D109" s="200">
        <f>D107</f>
        <v>0</v>
      </c>
      <c r="E109" s="201"/>
      <c r="F109" s="292" t="s">
        <v>465</v>
      </c>
      <c r="G109" s="293">
        <f>G107-G108</f>
        <v>0</v>
      </c>
      <c r="H109" s="294"/>
      <c r="I109" s="115" t="str">
        <f>IF(D109=G109,"○","×")</f>
        <v>○</v>
      </c>
      <c r="J109" s="97"/>
      <c r="K109" s="4"/>
    </row>
    <row r="110" spans="2:12" ht="12" x14ac:dyDescent="0.15">
      <c r="B110" s="295" t="s">
        <v>44</v>
      </c>
      <c r="C110" s="296" t="s">
        <v>43</v>
      </c>
      <c r="D110" s="297" t="s">
        <v>42</v>
      </c>
      <c r="E110" s="298"/>
      <c r="F110" s="299" t="s">
        <v>43</v>
      </c>
      <c r="G110" s="297" t="s">
        <v>42</v>
      </c>
      <c r="H110" s="298"/>
      <c r="I110" s="300" t="s">
        <v>41</v>
      </c>
      <c r="J110" s="97"/>
      <c r="K110" s="4"/>
    </row>
    <row r="111" spans="2:12" ht="12" x14ac:dyDescent="0.15">
      <c r="B111" s="126" t="s">
        <v>39</v>
      </c>
      <c r="C111" s="192" t="s">
        <v>285</v>
      </c>
      <c r="D111" s="27">
        <v>0</v>
      </c>
      <c r="E111" s="108"/>
      <c r="F111" s="182" t="s">
        <v>6</v>
      </c>
      <c r="G111" s="301">
        <f>D7</f>
        <v>0</v>
      </c>
      <c r="H111" s="108"/>
      <c r="I111" s="110" t="str">
        <f>IF(D111=G111,"○","×")</f>
        <v>○</v>
      </c>
      <c r="J111" s="97"/>
      <c r="K111" s="4"/>
    </row>
    <row r="112" spans="2:12" ht="12" x14ac:dyDescent="0.15">
      <c r="B112" s="126"/>
      <c r="C112" s="192" t="s">
        <v>286</v>
      </c>
      <c r="D112" s="27">
        <v>0</v>
      </c>
      <c r="E112" s="108"/>
      <c r="F112" s="182" t="s">
        <v>136</v>
      </c>
      <c r="G112" s="128">
        <f>D8</f>
        <v>0</v>
      </c>
      <c r="H112" s="108"/>
      <c r="I112" s="110" t="str">
        <f>IF(D112=G112,"○","×")</f>
        <v>○</v>
      </c>
      <c r="J112" s="97"/>
      <c r="K112" s="4"/>
    </row>
    <row r="113" spans="2:11" ht="13.2" x14ac:dyDescent="0.2">
      <c r="B113" s="302" t="s">
        <v>7</v>
      </c>
      <c r="C113" s="303" t="s">
        <v>395</v>
      </c>
      <c r="D113" s="32">
        <v>0</v>
      </c>
      <c r="E113" s="101"/>
      <c r="F113" s="304" t="s">
        <v>393</v>
      </c>
      <c r="G113" s="64">
        <v>0</v>
      </c>
      <c r="H113" s="101"/>
      <c r="I113" s="305"/>
      <c r="J113" s="97"/>
      <c r="K113" s="4"/>
    </row>
    <row r="114" spans="2:11" ht="13.2" x14ac:dyDescent="0.2">
      <c r="B114" s="306" t="s">
        <v>407</v>
      </c>
      <c r="C114" s="307" t="s">
        <v>394</v>
      </c>
      <c r="D114" s="27">
        <v>0</v>
      </c>
      <c r="E114" s="108"/>
      <c r="F114" s="308" t="s">
        <v>396</v>
      </c>
      <c r="G114" s="17">
        <v>0</v>
      </c>
      <c r="H114" s="108"/>
      <c r="I114" s="309"/>
      <c r="J114" s="97"/>
      <c r="K114" s="4"/>
    </row>
    <row r="115" spans="2:11" ht="13.2" x14ac:dyDescent="0.2">
      <c r="B115" s="638" t="s">
        <v>408</v>
      </c>
      <c r="C115" s="310" t="s">
        <v>8</v>
      </c>
      <c r="D115" s="27">
        <v>0</v>
      </c>
      <c r="E115" s="108"/>
      <c r="F115" s="311" t="s">
        <v>9</v>
      </c>
      <c r="G115" s="17">
        <v>0</v>
      </c>
      <c r="H115" s="108"/>
      <c r="I115" s="309"/>
      <c r="J115" s="97"/>
      <c r="K115" s="4"/>
    </row>
    <row r="116" spans="2:11" ht="13.2" hidden="1" x14ac:dyDescent="0.2">
      <c r="B116" s="306" t="s">
        <v>406</v>
      </c>
      <c r="C116" s="312"/>
      <c r="D116" s="128"/>
      <c r="E116" s="108"/>
      <c r="F116" s="308" t="s">
        <v>397</v>
      </c>
      <c r="G116" s="17">
        <v>0</v>
      </c>
      <c r="H116" s="108"/>
      <c r="I116" s="309"/>
      <c r="J116" s="97"/>
      <c r="K116" s="4"/>
    </row>
    <row r="117" spans="2:11" ht="13.2" x14ac:dyDescent="0.2">
      <c r="B117" s="637" t="s">
        <v>409</v>
      </c>
      <c r="C117" s="312"/>
      <c r="D117" s="128"/>
      <c r="E117" s="108"/>
      <c r="F117" s="308" t="s">
        <v>398</v>
      </c>
      <c r="G117" s="17">
        <v>0</v>
      </c>
      <c r="H117" s="108"/>
      <c r="I117" s="309"/>
      <c r="J117" s="97"/>
      <c r="K117" s="4"/>
    </row>
    <row r="118" spans="2:11" ht="13.2" x14ac:dyDescent="0.2">
      <c r="B118" s="635" t="s">
        <v>479</v>
      </c>
      <c r="C118" s="307" t="s">
        <v>410</v>
      </c>
      <c r="D118" s="128">
        <f>D81</f>
        <v>0</v>
      </c>
      <c r="E118" s="108"/>
      <c r="F118" s="308" t="s">
        <v>411</v>
      </c>
      <c r="G118" s="128">
        <f>G81</f>
        <v>0</v>
      </c>
      <c r="H118" s="108"/>
      <c r="I118" s="309"/>
      <c r="J118" s="97"/>
      <c r="K118" s="4"/>
    </row>
    <row r="119" spans="2:11" ht="13.2" customHeight="1" x14ac:dyDescent="0.15">
      <c r="B119" s="636"/>
      <c r="C119" s="313" t="s">
        <v>10</v>
      </c>
      <c r="D119" s="200">
        <f>SUM(D113:D118)</f>
        <v>0</v>
      </c>
      <c r="E119" s="118"/>
      <c r="F119" s="314" t="s">
        <v>10</v>
      </c>
      <c r="G119" s="293">
        <f>SUM(G113:G118)</f>
        <v>0</v>
      </c>
      <c r="H119" s="315"/>
      <c r="I119" s="316" t="str">
        <f>IF(D119=G119,"○","×")</f>
        <v>○</v>
      </c>
      <c r="J119" s="97"/>
      <c r="K119" s="4"/>
    </row>
    <row r="120" spans="2:11" ht="13.2" x14ac:dyDescent="0.2">
      <c r="B120" s="302" t="s">
        <v>401</v>
      </c>
      <c r="C120" s="307" t="s">
        <v>383</v>
      </c>
      <c r="D120" s="74">
        <v>0</v>
      </c>
      <c r="E120" s="108"/>
      <c r="F120" s="308" t="s">
        <v>384</v>
      </c>
      <c r="G120" s="64">
        <v>0</v>
      </c>
      <c r="H120" s="108"/>
      <c r="I120" s="309"/>
      <c r="J120" s="97"/>
      <c r="K120" s="4"/>
    </row>
    <row r="121" spans="2:11" ht="13.2" x14ac:dyDescent="0.2">
      <c r="B121" s="317"/>
      <c r="C121" s="307" t="s">
        <v>385</v>
      </c>
      <c r="D121" s="27">
        <v>0</v>
      </c>
      <c r="E121" s="108"/>
      <c r="F121" s="308" t="s">
        <v>386</v>
      </c>
      <c r="G121" s="17">
        <v>0</v>
      </c>
      <c r="H121" s="108"/>
      <c r="I121" s="309"/>
      <c r="J121" s="97"/>
      <c r="K121" s="4"/>
    </row>
    <row r="122" spans="2:11" ht="13.2" x14ac:dyDescent="0.2">
      <c r="B122" s="317" t="s">
        <v>389</v>
      </c>
      <c r="C122" s="307" t="s">
        <v>387</v>
      </c>
      <c r="D122" s="27">
        <v>0</v>
      </c>
      <c r="E122" s="108"/>
      <c r="F122" s="308" t="s">
        <v>388</v>
      </c>
      <c r="G122" s="17">
        <v>0</v>
      </c>
      <c r="H122" s="108"/>
      <c r="I122" s="309"/>
      <c r="J122" s="97"/>
      <c r="K122" s="4"/>
    </row>
    <row r="123" spans="2:11" ht="13.2" hidden="1" x14ac:dyDescent="0.2">
      <c r="B123" s="318" t="s">
        <v>399</v>
      </c>
      <c r="C123" s="307"/>
      <c r="D123" s="319"/>
      <c r="E123" s="320"/>
      <c r="F123" s="308" t="s">
        <v>397</v>
      </c>
      <c r="G123" s="17">
        <v>0</v>
      </c>
      <c r="H123" s="108"/>
      <c r="I123" s="309"/>
      <c r="J123" s="97"/>
      <c r="K123" s="4"/>
    </row>
    <row r="124" spans="2:11" ht="13.2" x14ac:dyDescent="0.2">
      <c r="B124" s="321" t="s">
        <v>399</v>
      </c>
      <c r="C124" s="307"/>
      <c r="D124" s="319"/>
      <c r="E124" s="320"/>
      <c r="F124" s="308" t="s">
        <v>398</v>
      </c>
      <c r="G124" s="17">
        <v>0</v>
      </c>
      <c r="H124" s="108"/>
      <c r="I124" s="309"/>
      <c r="J124" s="97"/>
      <c r="K124" s="4"/>
    </row>
    <row r="125" spans="2:11" ht="13.2" x14ac:dyDescent="0.2">
      <c r="B125" s="322" t="s">
        <v>400</v>
      </c>
      <c r="C125" s="307" t="s">
        <v>410</v>
      </c>
      <c r="D125" s="128">
        <f>D82</f>
        <v>0</v>
      </c>
      <c r="E125" s="108"/>
      <c r="F125" s="308" t="s">
        <v>411</v>
      </c>
      <c r="G125" s="128">
        <f>G82</f>
        <v>0</v>
      </c>
      <c r="H125" s="108"/>
      <c r="I125" s="309"/>
      <c r="J125" s="97"/>
      <c r="K125" s="4"/>
    </row>
    <row r="126" spans="2:11" ht="12" x14ac:dyDescent="0.15">
      <c r="B126" s="317" t="s">
        <v>389</v>
      </c>
      <c r="C126" s="323" t="s">
        <v>10</v>
      </c>
      <c r="D126" s="200">
        <f>SUM(D120:D125)</f>
        <v>0</v>
      </c>
      <c r="E126" s="118"/>
      <c r="F126" s="324" t="s">
        <v>10</v>
      </c>
      <c r="G126" s="293">
        <f>SUM(G120:G125)</f>
        <v>0</v>
      </c>
      <c r="H126" s="120"/>
      <c r="I126" s="121" t="str">
        <f>IF(D126=G126,"○","×")</f>
        <v>○</v>
      </c>
      <c r="J126" s="97"/>
      <c r="K126" s="4"/>
    </row>
    <row r="127" spans="2:11" ht="12" x14ac:dyDescent="0.15">
      <c r="B127" s="98" t="s">
        <v>38</v>
      </c>
      <c r="C127" s="99" t="s">
        <v>287</v>
      </c>
      <c r="D127" s="40">
        <v>0</v>
      </c>
      <c r="E127" s="101"/>
      <c r="F127" s="102" t="s">
        <v>288</v>
      </c>
      <c r="G127" s="40">
        <v>0</v>
      </c>
      <c r="H127" s="101"/>
      <c r="I127" s="104"/>
      <c r="J127" s="97"/>
      <c r="K127" s="4"/>
    </row>
    <row r="128" spans="2:11" ht="12" x14ac:dyDescent="0.15">
      <c r="B128" s="126"/>
      <c r="C128" s="192" t="s">
        <v>153</v>
      </c>
      <c r="D128" s="25">
        <v>0</v>
      </c>
      <c r="E128" s="108"/>
      <c r="F128" s="182" t="s">
        <v>154</v>
      </c>
      <c r="G128" s="25">
        <v>0</v>
      </c>
      <c r="H128" s="108"/>
      <c r="I128" s="110"/>
      <c r="J128" s="97"/>
      <c r="K128" s="4"/>
    </row>
    <row r="129" spans="2:11" ht="12" x14ac:dyDescent="0.15">
      <c r="B129" s="126"/>
      <c r="C129" s="325" t="s">
        <v>10</v>
      </c>
      <c r="D129" s="326">
        <f>D127+D128</f>
        <v>0</v>
      </c>
      <c r="E129" s="118"/>
      <c r="F129" s="119" t="s">
        <v>10</v>
      </c>
      <c r="G129" s="220">
        <f>G127+G128</f>
        <v>0</v>
      </c>
      <c r="H129" s="120"/>
      <c r="I129" s="121" t="str">
        <f>IF(D129=G129,"○","×")</f>
        <v>○</v>
      </c>
      <c r="J129" s="97"/>
      <c r="K129" s="4"/>
    </row>
    <row r="130" spans="2:11" ht="12" x14ac:dyDescent="0.15">
      <c r="B130" s="98" t="s">
        <v>15</v>
      </c>
      <c r="C130" s="99" t="s">
        <v>290</v>
      </c>
      <c r="D130" s="41">
        <v>0</v>
      </c>
      <c r="E130" s="101"/>
      <c r="F130" s="102" t="s">
        <v>292</v>
      </c>
      <c r="G130" s="40">
        <v>0</v>
      </c>
      <c r="H130" s="101"/>
      <c r="I130" s="104"/>
      <c r="J130" s="97"/>
      <c r="K130" s="4"/>
    </row>
    <row r="131" spans="2:11" ht="12" x14ac:dyDescent="0.15">
      <c r="B131" s="126"/>
      <c r="C131" s="192" t="s">
        <v>291</v>
      </c>
      <c r="D131" s="28">
        <v>0</v>
      </c>
      <c r="E131" s="108"/>
      <c r="F131" s="182" t="s">
        <v>293</v>
      </c>
      <c r="G131" s="25">
        <v>0</v>
      </c>
      <c r="H131" s="108"/>
      <c r="I131" s="110"/>
      <c r="J131" s="97"/>
      <c r="K131" s="4"/>
    </row>
    <row r="132" spans="2:11" ht="12" x14ac:dyDescent="0.15">
      <c r="B132" s="126"/>
      <c r="C132" s="192" t="s">
        <v>16</v>
      </c>
      <c r="D132" s="28">
        <v>0</v>
      </c>
      <c r="E132" s="108"/>
      <c r="F132" s="182" t="s">
        <v>17</v>
      </c>
      <c r="G132" s="128">
        <f>D26</f>
        <v>0</v>
      </c>
      <c r="H132" s="108"/>
      <c r="I132" s="110"/>
      <c r="J132" s="97"/>
      <c r="K132" s="4"/>
    </row>
    <row r="133" spans="2:11" ht="12" x14ac:dyDescent="0.15">
      <c r="B133" s="126"/>
      <c r="C133" s="325" t="s">
        <v>10</v>
      </c>
      <c r="D133" s="326">
        <f>SUM(D130:D132)</f>
        <v>0</v>
      </c>
      <c r="E133" s="118"/>
      <c r="F133" s="119" t="s">
        <v>10</v>
      </c>
      <c r="G133" s="220">
        <f>SUM(G130:G132)</f>
        <v>0</v>
      </c>
      <c r="H133" s="120"/>
      <c r="I133" s="121" t="str">
        <f>IF(D133=G133,"○","×")</f>
        <v>○</v>
      </c>
      <c r="J133" s="97"/>
      <c r="K133" s="4"/>
    </row>
    <row r="134" spans="2:11" ht="12" x14ac:dyDescent="0.15">
      <c r="B134" s="98" t="s">
        <v>37</v>
      </c>
      <c r="C134" s="99" t="s">
        <v>294</v>
      </c>
      <c r="D134" s="42">
        <v>0</v>
      </c>
      <c r="E134" s="101"/>
      <c r="F134" s="102" t="s">
        <v>296</v>
      </c>
      <c r="G134" s="42">
        <v>0</v>
      </c>
      <c r="H134" s="101"/>
      <c r="I134" s="104"/>
      <c r="J134" s="97"/>
      <c r="K134" s="4"/>
    </row>
    <row r="135" spans="2:11" ht="12" x14ac:dyDescent="0.15">
      <c r="B135" s="126"/>
      <c r="C135" s="192" t="s">
        <v>295</v>
      </c>
      <c r="D135" s="23">
        <v>0</v>
      </c>
      <c r="E135" s="108"/>
      <c r="F135" s="182" t="s">
        <v>297</v>
      </c>
      <c r="G135" s="23">
        <v>0</v>
      </c>
      <c r="H135" s="108"/>
      <c r="I135" s="110"/>
      <c r="J135" s="97"/>
      <c r="K135" s="4"/>
    </row>
    <row r="136" spans="2:11" ht="12" x14ac:dyDescent="0.15">
      <c r="B136" s="126"/>
      <c r="C136" s="192" t="s">
        <v>35</v>
      </c>
      <c r="D136" s="23">
        <v>0</v>
      </c>
      <c r="E136" s="108"/>
      <c r="F136" s="182" t="s">
        <v>36</v>
      </c>
      <c r="G136" s="23">
        <v>0</v>
      </c>
      <c r="H136" s="108"/>
      <c r="I136" s="110"/>
      <c r="J136" s="97"/>
      <c r="K136" s="4"/>
    </row>
    <row r="137" spans="2:11" ht="12" x14ac:dyDescent="0.15">
      <c r="B137" s="126"/>
      <c r="C137" s="192" t="s">
        <v>137</v>
      </c>
      <c r="D137" s="23">
        <v>0</v>
      </c>
      <c r="E137" s="108"/>
      <c r="F137" s="182" t="s">
        <v>150</v>
      </c>
      <c r="G137" s="23">
        <v>0</v>
      </c>
      <c r="H137" s="108"/>
      <c r="I137" s="110"/>
      <c r="J137" s="97"/>
      <c r="K137" s="4"/>
    </row>
    <row r="138" spans="2:11" ht="12" x14ac:dyDescent="0.15">
      <c r="B138" s="126"/>
      <c r="C138" s="192" t="s">
        <v>138</v>
      </c>
      <c r="D138" s="23">
        <v>0</v>
      </c>
      <c r="E138" s="108"/>
      <c r="F138" s="182"/>
      <c r="G138" s="128"/>
      <c r="H138" s="108"/>
      <c r="I138" s="110"/>
      <c r="J138" s="97"/>
      <c r="K138" s="4"/>
    </row>
    <row r="139" spans="2:11" ht="12" x14ac:dyDescent="0.15">
      <c r="B139" s="137" t="s">
        <v>362</v>
      </c>
      <c r="C139" s="327" t="s">
        <v>10</v>
      </c>
      <c r="D139" s="328">
        <f>SUM(D134:D137)</f>
        <v>0</v>
      </c>
      <c r="E139" s="329"/>
      <c r="F139" s="330" t="s">
        <v>10</v>
      </c>
      <c r="G139" s="239">
        <f>SUM(G134:G138)</f>
        <v>0</v>
      </c>
      <c r="H139" s="143"/>
      <c r="I139" s="144" t="str">
        <f>IF(D139=G139,"○","×")</f>
        <v>○</v>
      </c>
      <c r="J139" s="97"/>
      <c r="K139" s="4"/>
    </row>
    <row r="140" spans="2:11" ht="12" x14ac:dyDescent="0.15">
      <c r="B140" s="215" t="s">
        <v>114</v>
      </c>
      <c r="C140" s="192" t="s">
        <v>283</v>
      </c>
      <c r="D140" s="21">
        <v>0</v>
      </c>
      <c r="E140" s="108"/>
      <c r="F140" s="182" t="s">
        <v>284</v>
      </c>
      <c r="G140" s="21">
        <v>0</v>
      </c>
      <c r="H140" s="108"/>
      <c r="I140" s="110"/>
      <c r="J140" s="97"/>
      <c r="K140" s="4"/>
    </row>
    <row r="141" spans="2:11" ht="12" x14ac:dyDescent="0.15">
      <c r="B141" s="126"/>
      <c r="C141" s="192" t="s">
        <v>116</v>
      </c>
      <c r="D141" s="21">
        <v>0</v>
      </c>
      <c r="E141" s="108"/>
      <c r="F141" s="182" t="s">
        <v>117</v>
      </c>
      <c r="G141" s="21">
        <v>0</v>
      </c>
      <c r="H141" s="108"/>
      <c r="I141" s="110"/>
      <c r="J141" s="97"/>
      <c r="K141" s="4"/>
    </row>
    <row r="142" spans="2:11" ht="12" x14ac:dyDescent="0.15">
      <c r="B142" s="126"/>
      <c r="C142" s="325" t="s">
        <v>10</v>
      </c>
      <c r="D142" s="326">
        <f>SUM(D140:D141)</f>
        <v>0</v>
      </c>
      <c r="E142" s="118"/>
      <c r="F142" s="331" t="s">
        <v>10</v>
      </c>
      <c r="G142" s="220">
        <f>SUM(G140:G141)</f>
        <v>0</v>
      </c>
      <c r="H142" s="108"/>
      <c r="I142" s="110" t="str">
        <f>IF(D142=G142,"○","×")</f>
        <v>○</v>
      </c>
      <c r="J142" s="97"/>
      <c r="K142" s="4"/>
    </row>
    <row r="143" spans="2:11" ht="12" x14ac:dyDescent="0.15">
      <c r="B143" s="332" t="s">
        <v>115</v>
      </c>
      <c r="C143" s="333" t="s">
        <v>122</v>
      </c>
      <c r="D143" s="65">
        <v>0</v>
      </c>
      <c r="E143" s="169"/>
      <c r="F143" s="334" t="s">
        <v>124</v>
      </c>
      <c r="G143" s="65">
        <v>0</v>
      </c>
      <c r="H143" s="335"/>
      <c r="I143" s="336" t="str">
        <f>IF(D143=G143,"○","×")</f>
        <v>○</v>
      </c>
      <c r="J143" s="97"/>
      <c r="K143" s="4"/>
    </row>
    <row r="144" spans="2:11" ht="12" x14ac:dyDescent="0.15">
      <c r="B144" s="215" t="s">
        <v>118</v>
      </c>
      <c r="C144" s="192" t="s">
        <v>283</v>
      </c>
      <c r="D144" s="27">
        <v>0</v>
      </c>
      <c r="E144" s="108"/>
      <c r="F144" s="182" t="s">
        <v>284</v>
      </c>
      <c r="G144" s="27">
        <v>0</v>
      </c>
      <c r="H144" s="108"/>
      <c r="I144" s="110"/>
      <c r="J144" s="97"/>
      <c r="K144" s="4"/>
    </row>
    <row r="145" spans="2:11" ht="12" x14ac:dyDescent="0.15">
      <c r="B145" s="126"/>
      <c r="C145" s="192" t="s">
        <v>126</v>
      </c>
      <c r="D145" s="27">
        <v>0</v>
      </c>
      <c r="E145" s="108"/>
      <c r="F145" s="182" t="s">
        <v>117</v>
      </c>
      <c r="G145" s="27">
        <v>0</v>
      </c>
      <c r="H145" s="108"/>
      <c r="I145" s="110"/>
      <c r="J145" s="97"/>
      <c r="K145" s="4"/>
    </row>
    <row r="146" spans="2:11" ht="12" x14ac:dyDescent="0.15">
      <c r="B146" s="126"/>
      <c r="C146" s="325" t="s">
        <v>10</v>
      </c>
      <c r="D146" s="326">
        <f>SUM(D144:D145)</f>
        <v>0</v>
      </c>
      <c r="E146" s="118"/>
      <c r="F146" s="331" t="s">
        <v>10</v>
      </c>
      <c r="G146" s="220">
        <f>SUM(G144:G145)</f>
        <v>0</v>
      </c>
      <c r="H146" s="108"/>
      <c r="I146" s="337" t="str">
        <f>IF(D146=G146,"○","×")</f>
        <v>○</v>
      </c>
      <c r="J146" s="97"/>
      <c r="K146" s="4"/>
    </row>
    <row r="147" spans="2:11" ht="12" x14ac:dyDescent="0.15">
      <c r="B147" s="332" t="s">
        <v>119</v>
      </c>
      <c r="C147" s="333" t="s">
        <v>121</v>
      </c>
      <c r="D147" s="338">
        <f>D144</f>
        <v>0</v>
      </c>
      <c r="E147" s="71"/>
      <c r="F147" s="334" t="s">
        <v>123</v>
      </c>
      <c r="G147" s="339">
        <f>G98</f>
        <v>0</v>
      </c>
      <c r="H147" s="335"/>
      <c r="I147" s="336" t="str">
        <f>IF(D147=G147,"○","×")</f>
        <v>○</v>
      </c>
      <c r="J147" s="97"/>
      <c r="K147" s="4"/>
    </row>
    <row r="148" spans="2:11" ht="12" x14ac:dyDescent="0.15">
      <c r="B148" s="340" t="s">
        <v>402</v>
      </c>
      <c r="C148" s="192" t="s">
        <v>283</v>
      </c>
      <c r="D148" s="27">
        <v>0</v>
      </c>
      <c r="E148" s="108"/>
      <c r="F148" s="182" t="s">
        <v>284</v>
      </c>
      <c r="G148" s="27">
        <v>0</v>
      </c>
      <c r="H148" s="108"/>
      <c r="I148" s="110"/>
      <c r="J148" s="97"/>
      <c r="K148" s="4"/>
    </row>
    <row r="149" spans="2:11" ht="12" x14ac:dyDescent="0.15">
      <c r="B149" s="126"/>
      <c r="C149" s="341" t="s">
        <v>116</v>
      </c>
      <c r="D149" s="27">
        <v>0</v>
      </c>
      <c r="E149" s="108"/>
      <c r="F149" s="342" t="s">
        <v>117</v>
      </c>
      <c r="G149" s="27">
        <v>0</v>
      </c>
      <c r="H149" s="108"/>
      <c r="I149" s="110"/>
      <c r="J149" s="97"/>
      <c r="K149" s="4"/>
    </row>
    <row r="150" spans="2:11" ht="12" x14ac:dyDescent="0.15">
      <c r="B150" s="111"/>
      <c r="C150" s="343" t="s">
        <v>10</v>
      </c>
      <c r="D150" s="190">
        <f>SUM(D148:D149)</f>
        <v>0</v>
      </c>
      <c r="E150" s="153"/>
      <c r="F150" s="344" t="s">
        <v>10</v>
      </c>
      <c r="G150" s="176">
        <f>SUM(G148:G149)</f>
        <v>0</v>
      </c>
      <c r="H150" s="108"/>
      <c r="I150" s="110" t="str">
        <f>IF(D150=G150,"○","×")</f>
        <v>○</v>
      </c>
      <c r="J150" s="97"/>
      <c r="K150" s="4"/>
    </row>
    <row r="151" spans="2:11" ht="12" x14ac:dyDescent="0.15">
      <c r="B151" s="137"/>
      <c r="C151" s="193" t="s">
        <v>163</v>
      </c>
      <c r="D151" s="160">
        <f>D148</f>
        <v>0</v>
      </c>
      <c r="E151" s="71"/>
      <c r="F151" s="345" t="s">
        <v>461</v>
      </c>
      <c r="G151" s="160">
        <f>G77</f>
        <v>0</v>
      </c>
      <c r="H151" s="259"/>
      <c r="I151" s="336" t="str">
        <f>IF(D151&lt;=G151,"○","×")</f>
        <v>○</v>
      </c>
      <c r="J151" s="97"/>
      <c r="K151" s="4"/>
    </row>
    <row r="152" spans="2:11" ht="12" x14ac:dyDescent="0.15">
      <c r="B152" s="340" t="s">
        <v>403</v>
      </c>
      <c r="C152" s="192" t="s">
        <v>283</v>
      </c>
      <c r="D152" s="27">
        <v>0</v>
      </c>
      <c r="E152" s="108"/>
      <c r="F152" s="182" t="s">
        <v>284</v>
      </c>
      <c r="G152" s="27">
        <v>0</v>
      </c>
      <c r="H152" s="108"/>
      <c r="I152" s="110"/>
      <c r="J152" s="97"/>
      <c r="K152" s="4"/>
    </row>
    <row r="153" spans="2:11" ht="12" x14ac:dyDescent="0.15">
      <c r="B153" s="126"/>
      <c r="C153" s="192" t="s">
        <v>126</v>
      </c>
      <c r="D153" s="27">
        <v>0</v>
      </c>
      <c r="E153" s="108"/>
      <c r="F153" s="182" t="s">
        <v>127</v>
      </c>
      <c r="G153" s="27">
        <v>0</v>
      </c>
      <c r="H153" s="108"/>
      <c r="I153" s="110"/>
      <c r="J153" s="97"/>
      <c r="K153" s="4"/>
    </row>
    <row r="154" spans="2:11" ht="12" x14ac:dyDescent="0.15">
      <c r="B154" s="126"/>
      <c r="C154" s="346" t="s">
        <v>10</v>
      </c>
      <c r="D154" s="347">
        <f>SUM(D152:D153)</f>
        <v>0</v>
      </c>
      <c r="E154" s="348"/>
      <c r="F154" s="349" t="s">
        <v>10</v>
      </c>
      <c r="G154" s="350">
        <f>SUM(G152:G153)</f>
        <v>0</v>
      </c>
      <c r="H154" s="351"/>
      <c r="I154" s="158" t="str">
        <f>IF(D154=G154,"○","×")</f>
        <v>○</v>
      </c>
      <c r="J154" s="97"/>
      <c r="K154" s="4"/>
    </row>
    <row r="155" spans="2:11" ht="12" x14ac:dyDescent="0.15">
      <c r="B155" s="126"/>
      <c r="C155" s="192" t="s">
        <v>162</v>
      </c>
      <c r="D155" s="239">
        <f>D152</f>
        <v>0</v>
      </c>
      <c r="E155" s="71"/>
      <c r="F155" s="352" t="s">
        <v>104</v>
      </c>
      <c r="G155" s="618">
        <v>0</v>
      </c>
      <c r="H155" s="143"/>
      <c r="I155" s="620" t="str">
        <f>IF(D155=G155,"○","×")</f>
        <v>○</v>
      </c>
      <c r="J155" s="97"/>
      <c r="K155" s="4"/>
    </row>
    <row r="156" spans="2:11" ht="12" x14ac:dyDescent="0.15">
      <c r="B156" s="340" t="s">
        <v>515</v>
      </c>
      <c r="C156" s="619" t="s">
        <v>283</v>
      </c>
      <c r="D156" s="27">
        <v>0</v>
      </c>
      <c r="E156" s="108"/>
      <c r="F156" s="182" t="s">
        <v>284</v>
      </c>
      <c r="G156" s="27">
        <v>0</v>
      </c>
      <c r="H156" s="108"/>
      <c r="I156" s="110"/>
      <c r="J156" s="97"/>
      <c r="K156" s="4"/>
    </row>
    <row r="157" spans="2:11" ht="12" x14ac:dyDescent="0.15">
      <c r="B157" s="126"/>
      <c r="C157" s="192" t="s">
        <v>126</v>
      </c>
      <c r="D157" s="27">
        <v>0</v>
      </c>
      <c r="E157" s="108"/>
      <c r="F157" s="182" t="s">
        <v>127</v>
      </c>
      <c r="G157" s="27">
        <v>0</v>
      </c>
      <c r="H157" s="108"/>
      <c r="I157" s="110"/>
      <c r="J157" s="97"/>
      <c r="K157" s="4"/>
    </row>
    <row r="158" spans="2:11" ht="12" x14ac:dyDescent="0.15">
      <c r="B158" s="126"/>
      <c r="C158" s="346" t="s">
        <v>10</v>
      </c>
      <c r="D158" s="347">
        <f>SUM(D156:D157)</f>
        <v>0</v>
      </c>
      <c r="E158" s="348"/>
      <c r="F158" s="349" t="s">
        <v>10</v>
      </c>
      <c r="G158" s="350">
        <f>SUM(G156:G157)</f>
        <v>0</v>
      </c>
      <c r="H158" s="351"/>
      <c r="I158" s="158" t="str">
        <f>IF(D158=G158,"○","×")</f>
        <v>○</v>
      </c>
      <c r="J158" s="97"/>
      <c r="K158" s="4"/>
    </row>
    <row r="159" spans="2:11" ht="12" x14ac:dyDescent="0.15">
      <c r="B159" s="126"/>
      <c r="C159" s="192" t="s">
        <v>516</v>
      </c>
      <c r="D159" s="239">
        <f>D156</f>
        <v>0</v>
      </c>
      <c r="E159" s="71"/>
      <c r="F159" s="352" t="s">
        <v>517</v>
      </c>
      <c r="G159" s="618">
        <v>0</v>
      </c>
      <c r="H159" s="143"/>
      <c r="I159" s="110" t="str">
        <f>IF(D159=G159,"○","×")</f>
        <v>○</v>
      </c>
      <c r="J159" s="97"/>
      <c r="K159" s="4"/>
    </row>
    <row r="160" spans="2:11" ht="12" x14ac:dyDescent="0.15">
      <c r="B160" s="353" t="s">
        <v>125</v>
      </c>
      <c r="C160" s="354" t="s">
        <v>283</v>
      </c>
      <c r="D160" s="27">
        <v>0</v>
      </c>
      <c r="E160" s="108"/>
      <c r="F160" s="182" t="s">
        <v>284</v>
      </c>
      <c r="G160" s="27">
        <v>0</v>
      </c>
      <c r="H160" s="108"/>
      <c r="I160" s="261"/>
      <c r="J160" s="97"/>
      <c r="K160" s="4"/>
    </row>
    <row r="161" spans="2:11" ht="12" x14ac:dyDescent="0.15">
      <c r="B161" s="126"/>
      <c r="C161" s="192" t="s">
        <v>129</v>
      </c>
      <c r="D161" s="27">
        <v>0</v>
      </c>
      <c r="E161" s="108"/>
      <c r="F161" s="182" t="s">
        <v>128</v>
      </c>
      <c r="G161" s="27">
        <v>0</v>
      </c>
      <c r="H161" s="156"/>
      <c r="I161" s="110"/>
      <c r="J161" s="97"/>
      <c r="K161" s="4"/>
    </row>
    <row r="162" spans="2:11" ht="12" x14ac:dyDescent="0.15">
      <c r="B162" s="137"/>
      <c r="C162" s="327" t="s">
        <v>10</v>
      </c>
      <c r="D162" s="328">
        <f>SUM(D160:D161)</f>
        <v>0</v>
      </c>
      <c r="E162" s="329"/>
      <c r="F162" s="355" t="s">
        <v>10</v>
      </c>
      <c r="G162" s="239">
        <f>SUM(G160:G161)</f>
        <v>0</v>
      </c>
      <c r="H162" s="113"/>
      <c r="I162" s="115" t="str">
        <f>IF(D162=G162,"○","×")</f>
        <v>○</v>
      </c>
      <c r="J162" s="97"/>
      <c r="K162" s="4"/>
    </row>
    <row r="163" spans="2:11" ht="12" x14ac:dyDescent="0.15">
      <c r="B163" s="126" t="s">
        <v>34</v>
      </c>
      <c r="C163" s="192" t="s">
        <v>298</v>
      </c>
      <c r="D163" s="29">
        <v>0</v>
      </c>
      <c r="E163" s="108"/>
      <c r="F163" s="182" t="s">
        <v>289</v>
      </c>
      <c r="G163" s="29">
        <v>0</v>
      </c>
      <c r="H163" s="108"/>
      <c r="I163" s="110"/>
      <c r="J163" s="97"/>
      <c r="K163" s="4"/>
    </row>
    <row r="164" spans="2:11" ht="12" x14ac:dyDescent="0.15">
      <c r="B164" s="126"/>
      <c r="C164" s="192" t="s">
        <v>299</v>
      </c>
      <c r="D164" s="29">
        <v>0</v>
      </c>
      <c r="E164" s="108"/>
      <c r="F164" s="182" t="s">
        <v>300</v>
      </c>
      <c r="G164" s="29">
        <v>0</v>
      </c>
      <c r="H164" s="108"/>
      <c r="I164" s="110"/>
      <c r="J164" s="97"/>
      <c r="K164" s="4"/>
    </row>
    <row r="165" spans="2:11" ht="12" x14ac:dyDescent="0.15">
      <c r="B165" s="126"/>
      <c r="C165" s="192" t="s">
        <v>33</v>
      </c>
      <c r="D165" s="29">
        <v>0</v>
      </c>
      <c r="E165" s="108"/>
      <c r="F165" s="182" t="s">
        <v>32</v>
      </c>
      <c r="G165" s="29">
        <v>0</v>
      </c>
      <c r="H165" s="108"/>
      <c r="I165" s="110"/>
      <c r="J165" s="97"/>
      <c r="K165" s="4"/>
    </row>
    <row r="166" spans="2:11" ht="12" x14ac:dyDescent="0.15">
      <c r="B166" s="126"/>
      <c r="C166" s="192"/>
      <c r="D166" s="128"/>
      <c r="E166" s="108"/>
      <c r="F166" s="182" t="s">
        <v>31</v>
      </c>
      <c r="G166" s="27">
        <v>0</v>
      </c>
      <c r="H166" s="108"/>
      <c r="I166" s="110"/>
      <c r="J166" s="97"/>
      <c r="K166" s="4"/>
    </row>
    <row r="167" spans="2:11" ht="12" x14ac:dyDescent="0.15">
      <c r="B167" s="137"/>
      <c r="C167" s="327" t="s">
        <v>10</v>
      </c>
      <c r="D167" s="328">
        <f>D163+D164+D165</f>
        <v>0</v>
      </c>
      <c r="E167" s="329"/>
      <c r="F167" s="330" t="s">
        <v>10</v>
      </c>
      <c r="G167" s="239">
        <f>G163+G164+G165+G166</f>
        <v>0</v>
      </c>
      <c r="H167" s="143"/>
      <c r="I167" s="144" t="str">
        <f>IF(D167=G167,"○","×")</f>
        <v>○</v>
      </c>
      <c r="J167" s="97"/>
      <c r="K167" s="4"/>
    </row>
    <row r="168" spans="2:11" ht="12" x14ac:dyDescent="0.15">
      <c r="B168" s="126" t="s">
        <v>30</v>
      </c>
      <c r="C168" s="192" t="s">
        <v>298</v>
      </c>
      <c r="D168" s="128">
        <f>D163</f>
        <v>0</v>
      </c>
      <c r="E168" s="108"/>
      <c r="F168" s="182" t="s">
        <v>29</v>
      </c>
      <c r="G168" s="27">
        <v>0</v>
      </c>
      <c r="H168" s="108"/>
      <c r="I168" s="110" t="str">
        <f>IF(D168=G168,"○","×")</f>
        <v>○</v>
      </c>
      <c r="J168" s="97"/>
      <c r="K168" s="4"/>
    </row>
    <row r="169" spans="2:11" ht="12" x14ac:dyDescent="0.15">
      <c r="B169" s="126"/>
      <c r="C169" s="193" t="s">
        <v>299</v>
      </c>
      <c r="D169" s="160">
        <f>D164</f>
        <v>0</v>
      </c>
      <c r="E169" s="113"/>
      <c r="F169" s="194" t="s">
        <v>28</v>
      </c>
      <c r="G169" s="66">
        <v>0</v>
      </c>
      <c r="H169" s="113"/>
      <c r="I169" s="115" t="str">
        <f>IF(D169=G169,"○","×")</f>
        <v>○</v>
      </c>
      <c r="J169" s="97"/>
      <c r="K169" s="4"/>
    </row>
    <row r="170" spans="2:11" ht="12" x14ac:dyDescent="0.15">
      <c r="B170" s="98" t="s">
        <v>27</v>
      </c>
      <c r="C170" s="192" t="s">
        <v>298</v>
      </c>
      <c r="D170" s="29">
        <v>0</v>
      </c>
      <c r="E170" s="108"/>
      <c r="F170" s="182" t="s">
        <v>289</v>
      </c>
      <c r="G170" s="29">
        <v>0</v>
      </c>
      <c r="H170" s="108"/>
      <c r="I170" s="110"/>
      <c r="J170" s="97"/>
      <c r="K170" s="4"/>
    </row>
    <row r="171" spans="2:11" ht="12" x14ac:dyDescent="0.15">
      <c r="B171" s="126"/>
      <c r="C171" s="192" t="s">
        <v>299</v>
      </c>
      <c r="D171" s="29">
        <v>0</v>
      </c>
      <c r="E171" s="108"/>
      <c r="F171" s="182" t="s">
        <v>300</v>
      </c>
      <c r="G171" s="29">
        <v>0</v>
      </c>
      <c r="H171" s="108"/>
      <c r="I171" s="110"/>
      <c r="J171" s="97"/>
      <c r="K171" s="4"/>
    </row>
    <row r="172" spans="2:11" ht="12" x14ac:dyDescent="0.15">
      <c r="B172" s="126"/>
      <c r="C172" s="192" t="s">
        <v>26</v>
      </c>
      <c r="D172" s="29">
        <v>0</v>
      </c>
      <c r="E172" s="108"/>
      <c r="F172" s="182" t="s">
        <v>25</v>
      </c>
      <c r="G172" s="67">
        <v>0</v>
      </c>
      <c r="H172" s="108"/>
      <c r="I172" s="110"/>
      <c r="J172" s="97"/>
      <c r="K172" s="4"/>
    </row>
    <row r="173" spans="2:11" ht="12" x14ac:dyDescent="0.15">
      <c r="B173" s="126"/>
      <c r="C173" s="356" t="s">
        <v>10</v>
      </c>
      <c r="D173" s="239">
        <f>D170+D171+D172</f>
        <v>0</v>
      </c>
      <c r="E173" s="143"/>
      <c r="F173" s="357" t="s">
        <v>10</v>
      </c>
      <c r="G173" s="239">
        <f>G170+G171+G172</f>
        <v>0</v>
      </c>
      <c r="H173" s="143"/>
      <c r="I173" s="144" t="str">
        <f>IF(D173=G173,"○","×")</f>
        <v>○</v>
      </c>
      <c r="J173" s="97"/>
      <c r="K173" s="4"/>
    </row>
    <row r="174" spans="2:11" ht="12" x14ac:dyDescent="0.15">
      <c r="B174" s="98" t="s">
        <v>12</v>
      </c>
      <c r="C174" s="99" t="s">
        <v>301</v>
      </c>
      <c r="D174" s="29">
        <v>0</v>
      </c>
      <c r="E174" s="108"/>
      <c r="F174" s="182" t="s">
        <v>302</v>
      </c>
      <c r="G174" s="29">
        <v>0</v>
      </c>
      <c r="H174" s="108"/>
      <c r="I174" s="110"/>
      <c r="J174" s="97"/>
      <c r="K174" s="4"/>
    </row>
    <row r="175" spans="2:11" ht="12" x14ac:dyDescent="0.15">
      <c r="B175" s="126"/>
      <c r="C175" s="192" t="s">
        <v>13</v>
      </c>
      <c r="D175" s="29">
        <v>0</v>
      </c>
      <c r="E175" s="108"/>
      <c r="F175" s="182" t="s">
        <v>14</v>
      </c>
      <c r="G175" s="67">
        <v>0</v>
      </c>
      <c r="H175" s="108"/>
      <c r="I175" s="110"/>
      <c r="J175" s="97"/>
      <c r="K175" s="4"/>
    </row>
    <row r="176" spans="2:11" ht="12" x14ac:dyDescent="0.15">
      <c r="B176" s="126"/>
      <c r="C176" s="325" t="s">
        <v>10</v>
      </c>
      <c r="D176" s="239">
        <f>SUM(D174:D175)</f>
        <v>0</v>
      </c>
      <c r="E176" s="143"/>
      <c r="F176" s="357" t="s">
        <v>10</v>
      </c>
      <c r="G176" s="239">
        <f>G174+G175</f>
        <v>0</v>
      </c>
      <c r="H176" s="143"/>
      <c r="I176" s="121" t="str">
        <f>IF(D176=G176,"○","×")</f>
        <v>○</v>
      </c>
      <c r="J176" s="97"/>
      <c r="K176" s="4"/>
    </row>
    <row r="177" spans="2:11" ht="12" x14ac:dyDescent="0.15">
      <c r="B177" s="98" t="s">
        <v>24</v>
      </c>
      <c r="C177" s="99" t="s">
        <v>301</v>
      </c>
      <c r="D177" s="29">
        <v>0</v>
      </c>
      <c r="E177" s="108"/>
      <c r="F177" s="182" t="s">
        <v>302</v>
      </c>
      <c r="G177" s="29">
        <v>0</v>
      </c>
      <c r="H177" s="108"/>
      <c r="I177" s="104"/>
      <c r="J177" s="97"/>
      <c r="K177" s="4"/>
    </row>
    <row r="178" spans="2:11" ht="12" x14ac:dyDescent="0.15">
      <c r="B178" s="126"/>
      <c r="C178" s="192" t="s">
        <v>23</v>
      </c>
      <c r="D178" s="29">
        <v>0</v>
      </c>
      <c r="E178" s="108"/>
      <c r="F178" s="182" t="s">
        <v>22</v>
      </c>
      <c r="G178" s="67">
        <v>0</v>
      </c>
      <c r="H178" s="108"/>
      <c r="I178" s="110"/>
      <c r="J178" s="97"/>
      <c r="K178" s="4"/>
    </row>
    <row r="179" spans="2:11" ht="12" x14ac:dyDescent="0.15">
      <c r="B179" s="126"/>
      <c r="C179" s="325" t="s">
        <v>10</v>
      </c>
      <c r="D179" s="621">
        <f>D177+D178</f>
        <v>0</v>
      </c>
      <c r="E179" s="118"/>
      <c r="F179" s="119" t="s">
        <v>10</v>
      </c>
      <c r="G179" s="220">
        <f>G177+G178</f>
        <v>0</v>
      </c>
      <c r="H179" s="120"/>
      <c r="I179" s="121" t="str">
        <f>IF(D179=G179,"○","×")</f>
        <v>○</v>
      </c>
      <c r="J179" s="97"/>
      <c r="K179" s="4"/>
    </row>
    <row r="180" spans="2:11" ht="12" x14ac:dyDescent="0.15">
      <c r="B180" s="358" t="s">
        <v>11</v>
      </c>
      <c r="C180" s="279" t="s">
        <v>298</v>
      </c>
      <c r="D180" s="29">
        <v>0</v>
      </c>
      <c r="E180" s="129"/>
      <c r="F180" s="359" t="s">
        <v>289</v>
      </c>
      <c r="G180" s="43">
        <v>0</v>
      </c>
      <c r="H180" s="129"/>
      <c r="I180" s="261"/>
      <c r="J180" s="97"/>
      <c r="K180" s="4"/>
    </row>
    <row r="181" spans="2:11" ht="12" x14ac:dyDescent="0.15">
      <c r="B181" s="126"/>
      <c r="C181" s="192" t="s">
        <v>299</v>
      </c>
      <c r="D181" s="29">
        <v>0</v>
      </c>
      <c r="E181" s="108"/>
      <c r="F181" s="182" t="s">
        <v>300</v>
      </c>
      <c r="G181" s="29">
        <v>0</v>
      </c>
      <c r="H181" s="108"/>
      <c r="I181" s="110"/>
      <c r="J181" s="97"/>
      <c r="K181" s="4"/>
    </row>
    <row r="182" spans="2:11" ht="12" x14ac:dyDescent="0.15">
      <c r="B182" s="126"/>
      <c r="C182" s="192" t="s">
        <v>67</v>
      </c>
      <c r="D182" s="128">
        <f>D24</f>
        <v>0</v>
      </c>
      <c r="E182" s="108"/>
      <c r="F182" s="182" t="s">
        <v>68</v>
      </c>
      <c r="G182" s="67">
        <v>0</v>
      </c>
      <c r="H182" s="108"/>
      <c r="I182" s="110"/>
      <c r="J182" s="97"/>
      <c r="K182" s="4"/>
    </row>
    <row r="183" spans="2:11" ht="12" x14ac:dyDescent="0.15">
      <c r="B183" s="126"/>
      <c r="C183" s="360" t="s">
        <v>10</v>
      </c>
      <c r="D183" s="239">
        <f>SUM(D180:D182)</f>
        <v>0</v>
      </c>
      <c r="E183" s="143"/>
      <c r="F183" s="357" t="s">
        <v>10</v>
      </c>
      <c r="G183" s="239">
        <f>SUM(G180:G182)</f>
        <v>0</v>
      </c>
      <c r="H183" s="143"/>
      <c r="I183" s="144" t="str">
        <f>IF(D183=G183,"○","×")</f>
        <v>○</v>
      </c>
      <c r="J183" s="97"/>
      <c r="K183" s="4"/>
    </row>
    <row r="184" spans="2:11" ht="12" x14ac:dyDescent="0.15">
      <c r="B184" s="361" t="s">
        <v>21</v>
      </c>
      <c r="C184" s="362" t="s">
        <v>298</v>
      </c>
      <c r="D184" s="29">
        <v>0</v>
      </c>
      <c r="E184" s="108"/>
      <c r="F184" s="182" t="s">
        <v>289</v>
      </c>
      <c r="G184" s="29">
        <v>0</v>
      </c>
      <c r="H184" s="108"/>
      <c r="I184" s="110"/>
      <c r="J184" s="97"/>
      <c r="K184" s="4"/>
    </row>
    <row r="185" spans="2:11" ht="12" x14ac:dyDescent="0.15">
      <c r="B185" s="126"/>
      <c r="C185" s="192" t="s">
        <v>299</v>
      </c>
      <c r="D185" s="29">
        <v>0</v>
      </c>
      <c r="E185" s="108"/>
      <c r="F185" s="182" t="s">
        <v>300</v>
      </c>
      <c r="G185" s="29">
        <v>0</v>
      </c>
      <c r="H185" s="108"/>
      <c r="I185" s="110"/>
      <c r="J185" s="97"/>
      <c r="K185" s="4"/>
    </row>
    <row r="186" spans="2:11" ht="12" x14ac:dyDescent="0.15">
      <c r="B186" s="126"/>
      <c r="C186" s="192" t="s">
        <v>69</v>
      </c>
      <c r="D186" s="128">
        <f>D25</f>
        <v>0</v>
      </c>
      <c r="E186" s="108"/>
      <c r="F186" s="182" t="s">
        <v>70</v>
      </c>
      <c r="G186" s="67">
        <v>0</v>
      </c>
      <c r="H186" s="108"/>
      <c r="I186" s="110"/>
      <c r="J186" s="97"/>
      <c r="K186" s="4"/>
    </row>
    <row r="187" spans="2:11" ht="13.8" customHeight="1" x14ac:dyDescent="0.15">
      <c r="B187" s="191"/>
      <c r="C187" s="363" t="s">
        <v>10</v>
      </c>
      <c r="D187" s="328">
        <f>SUM(D184:D186)</f>
        <v>0</v>
      </c>
      <c r="E187" s="329"/>
      <c r="F187" s="330" t="s">
        <v>10</v>
      </c>
      <c r="G187" s="239">
        <f>SUM(G184:G186)</f>
        <v>0</v>
      </c>
      <c r="H187" s="143"/>
      <c r="I187" s="144" t="str">
        <f t="shared" ref="I187:I193" si="3">IF(D187=G187,"○","×")</f>
        <v>○</v>
      </c>
      <c r="J187" s="97"/>
      <c r="K187" s="4"/>
    </row>
    <row r="188" spans="2:11" ht="12" x14ac:dyDescent="0.15">
      <c r="B188" s="361" t="s">
        <v>71</v>
      </c>
      <c r="C188" s="362" t="s">
        <v>72</v>
      </c>
      <c r="D188" s="43">
        <v>0</v>
      </c>
      <c r="E188" s="108"/>
      <c r="F188" s="102" t="s">
        <v>81</v>
      </c>
      <c r="G188" s="43">
        <v>0</v>
      </c>
      <c r="H188" s="108"/>
      <c r="I188" s="104" t="str">
        <f t="shared" si="3"/>
        <v>○</v>
      </c>
      <c r="J188" s="97"/>
    </row>
    <row r="189" spans="2:11" ht="12" x14ac:dyDescent="0.15">
      <c r="B189" s="126"/>
      <c r="C189" s="192" t="s">
        <v>73</v>
      </c>
      <c r="D189" s="44">
        <v>0</v>
      </c>
      <c r="E189" s="108"/>
      <c r="F189" s="364" t="s">
        <v>155</v>
      </c>
      <c r="G189" s="44">
        <v>0</v>
      </c>
      <c r="H189" s="108"/>
      <c r="I189" s="110" t="str">
        <f t="shared" si="3"/>
        <v>○</v>
      </c>
      <c r="J189" s="97"/>
      <c r="K189" s="4"/>
    </row>
    <row r="190" spans="2:11" ht="12" x14ac:dyDescent="0.15">
      <c r="B190" s="191"/>
      <c r="C190" s="123" t="s">
        <v>74</v>
      </c>
      <c r="D190" s="160">
        <f>SUM(D188:D189)</f>
        <v>0</v>
      </c>
      <c r="E190" s="71"/>
      <c r="F190" s="330" t="s">
        <v>10</v>
      </c>
      <c r="G190" s="239">
        <f>G188+G189</f>
        <v>0</v>
      </c>
      <c r="H190" s="143"/>
      <c r="I190" s="144" t="str">
        <f t="shared" si="3"/>
        <v>○</v>
      </c>
      <c r="J190" s="97"/>
      <c r="K190" s="4"/>
    </row>
    <row r="191" spans="2:11" ht="12" x14ac:dyDescent="0.15">
      <c r="B191" s="361" t="s">
        <v>79</v>
      </c>
      <c r="C191" s="362" t="s">
        <v>78</v>
      </c>
      <c r="D191" s="43">
        <v>0</v>
      </c>
      <c r="E191" s="108"/>
      <c r="F191" s="102" t="s">
        <v>77</v>
      </c>
      <c r="G191" s="43">
        <v>0</v>
      </c>
      <c r="H191" s="108"/>
      <c r="I191" s="104" t="str">
        <f t="shared" si="3"/>
        <v>○</v>
      </c>
      <c r="J191" s="97"/>
      <c r="K191" s="4"/>
    </row>
    <row r="192" spans="2:11" ht="12" x14ac:dyDescent="0.15">
      <c r="B192" s="126"/>
      <c r="C192" s="192" t="s">
        <v>75</v>
      </c>
      <c r="D192" s="29">
        <v>0</v>
      </c>
      <c r="E192" s="108"/>
      <c r="F192" s="364" t="s">
        <v>80</v>
      </c>
      <c r="G192" s="44">
        <v>0</v>
      </c>
      <c r="H192" s="108"/>
      <c r="I192" s="110" t="str">
        <f t="shared" si="3"/>
        <v>○</v>
      </c>
      <c r="J192" s="97"/>
      <c r="K192" s="4"/>
    </row>
    <row r="193" spans="2:11" ht="12" x14ac:dyDescent="0.15">
      <c r="B193" s="191"/>
      <c r="C193" s="123" t="s">
        <v>76</v>
      </c>
      <c r="D193" s="160">
        <f>SUM(D191:D192)</f>
        <v>0</v>
      </c>
      <c r="E193" s="71"/>
      <c r="F193" s="330" t="s">
        <v>10</v>
      </c>
      <c r="G193" s="239">
        <f>G191+G192</f>
        <v>0</v>
      </c>
      <c r="H193" s="143"/>
      <c r="I193" s="144" t="str">
        <f t="shared" si="3"/>
        <v>○</v>
      </c>
      <c r="J193" s="97"/>
      <c r="K193" s="4"/>
    </row>
    <row r="194" spans="2:11" ht="12" x14ac:dyDescent="0.15">
      <c r="B194" s="361" t="s">
        <v>82</v>
      </c>
      <c r="C194" s="362" t="s">
        <v>83</v>
      </c>
      <c r="D194" s="43">
        <v>0</v>
      </c>
      <c r="E194" s="108"/>
      <c r="F194" s="102" t="s">
        <v>85</v>
      </c>
      <c r="G194" s="43">
        <v>0</v>
      </c>
      <c r="H194" s="108"/>
      <c r="I194" s="104"/>
      <c r="J194" s="97"/>
      <c r="K194" s="4"/>
    </row>
    <row r="195" spans="2:11" ht="12" x14ac:dyDescent="0.15">
      <c r="B195" s="126"/>
      <c r="C195" s="192" t="s">
        <v>84</v>
      </c>
      <c r="D195" s="44">
        <v>0</v>
      </c>
      <c r="E195" s="108"/>
      <c r="F195" s="182"/>
      <c r="G195" s="128"/>
      <c r="H195" s="108"/>
      <c r="I195" s="110"/>
      <c r="J195" s="97"/>
      <c r="K195" s="4"/>
    </row>
    <row r="196" spans="2:11" ht="12" x14ac:dyDescent="0.15">
      <c r="B196" s="126"/>
      <c r="C196" s="360" t="s">
        <v>10</v>
      </c>
      <c r="D196" s="239">
        <f>SUM(D194:D195)</f>
        <v>0</v>
      </c>
      <c r="E196" s="143"/>
      <c r="F196" s="357" t="s">
        <v>10</v>
      </c>
      <c r="G196" s="239">
        <f>G194</f>
        <v>0</v>
      </c>
      <c r="H196" s="143"/>
      <c r="I196" s="144" t="str">
        <f t="shared" ref="I196:I204" si="4">IF(D196=G196,"○","×")</f>
        <v>○</v>
      </c>
      <c r="J196" s="97"/>
      <c r="K196" s="4"/>
    </row>
    <row r="197" spans="2:11" ht="12" x14ac:dyDescent="0.15">
      <c r="B197" s="361" t="s">
        <v>86</v>
      </c>
      <c r="C197" s="362" t="s">
        <v>95</v>
      </c>
      <c r="D197" s="29">
        <v>0</v>
      </c>
      <c r="E197" s="108"/>
      <c r="F197" s="182" t="s">
        <v>90</v>
      </c>
      <c r="G197" s="29">
        <v>0</v>
      </c>
      <c r="H197" s="108"/>
      <c r="I197" s="110" t="str">
        <f t="shared" si="4"/>
        <v>○</v>
      </c>
      <c r="J197" s="97"/>
      <c r="K197" s="4"/>
    </row>
    <row r="198" spans="2:11" ht="12" x14ac:dyDescent="0.15">
      <c r="B198" s="126" t="s">
        <v>87</v>
      </c>
      <c r="C198" s="192" t="s">
        <v>88</v>
      </c>
      <c r="D198" s="44">
        <v>0</v>
      </c>
      <c r="E198" s="108"/>
      <c r="F198" s="364" t="s">
        <v>91</v>
      </c>
      <c r="G198" s="44">
        <v>0</v>
      </c>
      <c r="H198" s="108"/>
      <c r="I198" s="110" t="str">
        <f t="shared" si="4"/>
        <v>○</v>
      </c>
      <c r="J198" s="97"/>
      <c r="K198" s="4"/>
    </row>
    <row r="199" spans="2:11" ht="12" x14ac:dyDescent="0.15">
      <c r="B199" s="191"/>
      <c r="C199" s="123" t="s">
        <v>89</v>
      </c>
      <c r="D199" s="328">
        <f>D197+D198</f>
        <v>0</v>
      </c>
      <c r="E199" s="71"/>
      <c r="F199" s="330" t="s">
        <v>10</v>
      </c>
      <c r="G199" s="239">
        <f>G197+G198</f>
        <v>0</v>
      </c>
      <c r="H199" s="143"/>
      <c r="I199" s="144" t="str">
        <f t="shared" si="4"/>
        <v>○</v>
      </c>
      <c r="J199" s="97"/>
      <c r="K199" s="4"/>
    </row>
    <row r="200" spans="2:11" ht="12" x14ac:dyDescent="0.15">
      <c r="B200" s="126" t="s">
        <v>92</v>
      </c>
      <c r="C200" s="192" t="s">
        <v>93</v>
      </c>
      <c r="D200" s="43">
        <v>0</v>
      </c>
      <c r="E200" s="108"/>
      <c r="F200" s="182" t="s">
        <v>404</v>
      </c>
      <c r="G200" s="43">
        <v>0</v>
      </c>
      <c r="H200" s="108"/>
      <c r="I200" s="110" t="str">
        <f>IF((D200-D201)=G200,"○","×")</f>
        <v>○</v>
      </c>
      <c r="J200" s="97"/>
      <c r="K200" s="4"/>
    </row>
    <row r="201" spans="2:11" ht="12" x14ac:dyDescent="0.15">
      <c r="B201" s="365" t="s">
        <v>363</v>
      </c>
      <c r="C201" s="193" t="s">
        <v>94</v>
      </c>
      <c r="D201" s="44">
        <v>0</v>
      </c>
      <c r="E201" s="113"/>
      <c r="F201" s="366" t="s">
        <v>405</v>
      </c>
      <c r="G201" s="68">
        <v>0</v>
      </c>
      <c r="H201" s="113"/>
      <c r="I201" s="115" t="str">
        <f>IF((D201-D200)=G201,"○","×")</f>
        <v>○</v>
      </c>
      <c r="J201" s="97"/>
      <c r="K201" s="4"/>
    </row>
    <row r="202" spans="2:11" ht="12" x14ac:dyDescent="0.15">
      <c r="B202" s="367" t="s">
        <v>520</v>
      </c>
      <c r="C202" s="362" t="s">
        <v>96</v>
      </c>
      <c r="D202" s="43">
        <v>0</v>
      </c>
      <c r="E202" s="108"/>
      <c r="F202" s="182" t="s">
        <v>99</v>
      </c>
      <c r="G202" s="29">
        <v>0</v>
      </c>
      <c r="H202" s="108"/>
      <c r="I202" s="104" t="str">
        <f t="shared" si="4"/>
        <v>○</v>
      </c>
      <c r="J202" s="97"/>
      <c r="K202" s="4"/>
    </row>
    <row r="203" spans="2:11" ht="12" x14ac:dyDescent="0.15">
      <c r="B203" s="631" t="s">
        <v>161</v>
      </c>
      <c r="C203" s="192" t="s">
        <v>97</v>
      </c>
      <c r="D203" s="44">
        <v>0</v>
      </c>
      <c r="E203" s="108"/>
      <c r="F203" s="364" t="s">
        <v>100</v>
      </c>
      <c r="G203" s="67">
        <v>0</v>
      </c>
      <c r="H203" s="108"/>
      <c r="I203" s="110" t="str">
        <f t="shared" si="4"/>
        <v>○</v>
      </c>
      <c r="J203" s="97"/>
      <c r="K203" s="4"/>
    </row>
    <row r="204" spans="2:11" ht="12" x14ac:dyDescent="0.15">
      <c r="B204" s="632"/>
      <c r="C204" s="123" t="s">
        <v>98</v>
      </c>
      <c r="D204" s="44">
        <v>0</v>
      </c>
      <c r="E204" s="329"/>
      <c r="F204" s="330" t="s">
        <v>10</v>
      </c>
      <c r="G204" s="239">
        <f>G202+G203</f>
        <v>0</v>
      </c>
      <c r="H204" s="143"/>
      <c r="I204" s="144" t="str">
        <f t="shared" si="4"/>
        <v>○</v>
      </c>
      <c r="J204" s="97"/>
      <c r="K204" s="4"/>
    </row>
    <row r="205" spans="2:11" ht="12.6" thickBot="1" x14ac:dyDescent="0.2">
      <c r="B205" s="368"/>
      <c r="C205" s="123"/>
      <c r="D205" s="160"/>
      <c r="E205" s="369"/>
      <c r="F205" s="123"/>
      <c r="G205" s="160"/>
      <c r="H205" s="369"/>
      <c r="I205" s="370"/>
      <c r="J205" s="97"/>
      <c r="K205" s="4"/>
    </row>
    <row r="206" spans="2:11" ht="12" x14ac:dyDescent="0.15">
      <c r="B206" s="371" t="s">
        <v>44</v>
      </c>
      <c r="C206" s="372" t="s">
        <v>43</v>
      </c>
      <c r="D206" s="297" t="s">
        <v>42</v>
      </c>
      <c r="E206" s="373"/>
      <c r="F206" s="374" t="s">
        <v>43</v>
      </c>
      <c r="G206" s="297" t="s">
        <v>42</v>
      </c>
      <c r="H206" s="373"/>
      <c r="I206" s="375" t="s">
        <v>41</v>
      </c>
      <c r="J206" s="97"/>
      <c r="K206" s="4"/>
    </row>
    <row r="207" spans="2:11" ht="12" x14ac:dyDescent="0.15">
      <c r="B207" s="361" t="s">
        <v>101</v>
      </c>
      <c r="C207" s="362" t="s">
        <v>103</v>
      </c>
      <c r="D207" s="43">
        <v>0</v>
      </c>
      <c r="E207" s="277"/>
      <c r="F207" s="376" t="s">
        <v>107</v>
      </c>
      <c r="G207" s="61">
        <v>0</v>
      </c>
      <c r="H207" s="377"/>
      <c r="I207" s="378"/>
      <c r="J207" s="97"/>
      <c r="K207" s="4"/>
    </row>
    <row r="208" spans="2:11" ht="12" x14ac:dyDescent="0.15">
      <c r="B208" s="126"/>
      <c r="C208" s="192" t="s">
        <v>108</v>
      </c>
      <c r="D208" s="29">
        <v>0</v>
      </c>
      <c r="E208" s="277"/>
      <c r="F208" s="127" t="s">
        <v>167</v>
      </c>
      <c r="G208" s="62">
        <v>0</v>
      </c>
      <c r="H208" s="377"/>
      <c r="I208" s="379"/>
      <c r="J208" s="97"/>
      <c r="K208" s="4"/>
    </row>
    <row r="209" spans="2:12" ht="12" x14ac:dyDescent="0.15">
      <c r="B209" s="126"/>
      <c r="C209" s="192"/>
      <c r="D209" s="128"/>
      <c r="E209" s="277"/>
      <c r="F209" s="127" t="s">
        <v>166</v>
      </c>
      <c r="G209" s="62">
        <v>0</v>
      </c>
      <c r="H209" s="377"/>
      <c r="I209" s="379"/>
      <c r="J209" s="97"/>
      <c r="K209" s="4"/>
    </row>
    <row r="210" spans="2:12" ht="12" x14ac:dyDescent="0.15">
      <c r="B210" s="126"/>
      <c r="C210" s="192"/>
      <c r="D210" s="128"/>
      <c r="E210" s="277"/>
      <c r="F210" s="127" t="s">
        <v>106</v>
      </c>
      <c r="G210" s="62">
        <v>0</v>
      </c>
      <c r="H210" s="377"/>
      <c r="I210" s="379"/>
      <c r="J210" s="97"/>
      <c r="K210" s="4"/>
    </row>
    <row r="211" spans="2:12" ht="12" x14ac:dyDescent="0.15">
      <c r="B211" s="126"/>
      <c r="C211" s="192" t="s">
        <v>104</v>
      </c>
      <c r="D211" s="128">
        <f>G155</f>
        <v>0</v>
      </c>
      <c r="E211" s="277"/>
      <c r="F211" s="127" t="s">
        <v>105</v>
      </c>
      <c r="G211" s="62">
        <v>0</v>
      </c>
      <c r="H211" s="377"/>
      <c r="I211" s="379"/>
      <c r="J211" s="97"/>
      <c r="K211" s="4"/>
    </row>
    <row r="212" spans="2:12" ht="12" x14ac:dyDescent="0.15">
      <c r="B212" s="126"/>
      <c r="C212" s="192" t="s">
        <v>170</v>
      </c>
      <c r="D212" s="44">
        <v>0</v>
      </c>
      <c r="E212" s="277"/>
      <c r="F212" s="192" t="s">
        <v>171</v>
      </c>
      <c r="G212" s="63">
        <v>0</v>
      </c>
      <c r="H212" s="377"/>
      <c r="I212" s="379"/>
      <c r="J212" s="97"/>
      <c r="K212" s="4"/>
    </row>
    <row r="213" spans="2:12" ht="12" x14ac:dyDescent="0.15">
      <c r="B213" s="191"/>
      <c r="C213" s="363" t="s">
        <v>10</v>
      </c>
      <c r="D213" s="328">
        <f>SUM(D207:D212)</f>
        <v>0</v>
      </c>
      <c r="E213" s="380"/>
      <c r="F213" s="363" t="s">
        <v>10</v>
      </c>
      <c r="G213" s="381">
        <f>SUM(G207:G212)</f>
        <v>0</v>
      </c>
      <c r="H213" s="382"/>
      <c r="I213" s="383" t="str">
        <f>IF(D213=G213,"○","×")</f>
        <v>○</v>
      </c>
      <c r="J213" s="97"/>
      <c r="K213" s="4"/>
    </row>
    <row r="214" spans="2:12" ht="12" x14ac:dyDescent="0.15">
      <c r="B214" s="384" t="s">
        <v>164</v>
      </c>
      <c r="C214" s="127" t="s">
        <v>168</v>
      </c>
      <c r="D214" s="43">
        <v>0</v>
      </c>
      <c r="E214" s="277"/>
      <c r="F214" s="192" t="s">
        <v>165</v>
      </c>
      <c r="G214" s="61">
        <v>0</v>
      </c>
      <c r="H214" s="377"/>
      <c r="I214" s="110"/>
      <c r="J214" s="97"/>
      <c r="K214" s="4"/>
      <c r="L214" s="9"/>
    </row>
    <row r="215" spans="2:12" ht="12" x14ac:dyDescent="0.15">
      <c r="B215" s="111"/>
      <c r="C215" s="127" t="s">
        <v>169</v>
      </c>
      <c r="D215" s="44">
        <v>0</v>
      </c>
      <c r="E215" s="277"/>
      <c r="F215" s="192"/>
      <c r="G215" s="385"/>
      <c r="H215" s="377"/>
      <c r="I215" s="110"/>
      <c r="J215" s="97"/>
      <c r="K215" s="10"/>
    </row>
    <row r="216" spans="2:12" ht="12" x14ac:dyDescent="0.15">
      <c r="B216" s="386"/>
      <c r="C216" s="363" t="s">
        <v>10</v>
      </c>
      <c r="D216" s="328">
        <f>D214+D215</f>
        <v>0</v>
      </c>
      <c r="E216" s="380"/>
      <c r="F216" s="363" t="s">
        <v>10</v>
      </c>
      <c r="G216" s="381">
        <f>G214</f>
        <v>0</v>
      </c>
      <c r="H216" s="382"/>
      <c r="I216" s="383" t="str">
        <f>IF(D216=G216,"○","×")</f>
        <v>○</v>
      </c>
      <c r="J216" s="97"/>
      <c r="K216" s="4"/>
    </row>
    <row r="217" spans="2:12" ht="12" x14ac:dyDescent="0.15">
      <c r="B217" s="387" t="s">
        <v>172</v>
      </c>
      <c r="C217" s="388" t="s">
        <v>173</v>
      </c>
      <c r="D217" s="389">
        <v>0</v>
      </c>
      <c r="E217" s="282"/>
      <c r="F217" s="390" t="s">
        <v>174</v>
      </c>
      <c r="G217" s="391">
        <v>0</v>
      </c>
      <c r="H217" s="392"/>
      <c r="I217" s="383" t="str">
        <f>IF(D217=G217,"○","×")</f>
        <v>○</v>
      </c>
      <c r="J217" s="97"/>
      <c r="K217" s="4"/>
    </row>
    <row r="218" spans="2:12" ht="12" x14ac:dyDescent="0.15">
      <c r="B218" s="126" t="s">
        <v>193</v>
      </c>
      <c r="C218" s="127" t="s">
        <v>364</v>
      </c>
      <c r="D218" s="43">
        <v>0</v>
      </c>
      <c r="E218" s="393"/>
      <c r="F218" s="394" t="s">
        <v>366</v>
      </c>
      <c r="G218" s="61">
        <v>0</v>
      </c>
      <c r="H218" s="395"/>
      <c r="I218" s="396"/>
      <c r="J218" s="97"/>
      <c r="K218" s="4"/>
    </row>
    <row r="219" spans="2:12" ht="12" x14ac:dyDescent="0.15">
      <c r="B219" s="634" t="s">
        <v>161</v>
      </c>
      <c r="C219" s="397" t="s">
        <v>370</v>
      </c>
      <c r="D219" s="29">
        <v>0</v>
      </c>
      <c r="E219" s="639" t="s">
        <v>139</v>
      </c>
      <c r="F219" s="398"/>
      <c r="G219" s="150"/>
      <c r="H219" s="377"/>
      <c r="I219" s="399"/>
      <c r="J219" s="97"/>
      <c r="K219" s="4"/>
    </row>
    <row r="220" spans="2:12" ht="12" x14ac:dyDescent="0.15">
      <c r="B220" s="634"/>
      <c r="C220" s="397" t="s">
        <v>371</v>
      </c>
      <c r="D220" s="44">
        <v>0</v>
      </c>
      <c r="E220" s="398" t="s">
        <v>368</v>
      </c>
      <c r="F220" s="398"/>
      <c r="G220" s="150"/>
      <c r="H220" s="377"/>
      <c r="I220" s="400"/>
      <c r="J220" s="97"/>
      <c r="K220" s="4"/>
    </row>
    <row r="221" spans="2:12" ht="12" x14ac:dyDescent="0.15">
      <c r="B221" s="401"/>
      <c r="C221" s="402" t="s">
        <v>367</v>
      </c>
      <c r="D221" s="328">
        <f>D218+D219+D222</f>
        <v>0</v>
      </c>
      <c r="E221" s="380"/>
      <c r="F221" s="402" t="s">
        <v>367</v>
      </c>
      <c r="G221" s="381">
        <f>G218</f>
        <v>0</v>
      </c>
      <c r="H221" s="382"/>
      <c r="I221" s="383" t="str">
        <f>IF(D221=G221,"○","×")</f>
        <v>○</v>
      </c>
      <c r="J221" s="97"/>
      <c r="K221" s="4"/>
    </row>
    <row r="222" spans="2:12" ht="12" x14ac:dyDescent="0.15">
      <c r="B222" s="126" t="s">
        <v>102</v>
      </c>
      <c r="C222" s="127" t="s">
        <v>365</v>
      </c>
      <c r="D222" s="43">
        <v>0</v>
      </c>
      <c r="E222" s="393"/>
      <c r="F222" s="394" t="s">
        <v>369</v>
      </c>
      <c r="G222" s="61">
        <v>0</v>
      </c>
      <c r="H222" s="395"/>
      <c r="I222" s="396"/>
      <c r="J222" s="97"/>
      <c r="K222" s="4"/>
    </row>
    <row r="223" spans="2:12" ht="12" customHeight="1" x14ac:dyDescent="0.15">
      <c r="B223" s="634" t="s">
        <v>161</v>
      </c>
      <c r="C223" s="397" t="s">
        <v>370</v>
      </c>
      <c r="D223" s="29">
        <v>0</v>
      </c>
      <c r="E223" s="639" t="s">
        <v>139</v>
      </c>
      <c r="F223" s="398"/>
      <c r="G223" s="150"/>
      <c r="H223" s="377"/>
      <c r="I223" s="399"/>
      <c r="J223" s="97"/>
      <c r="K223" s="4"/>
    </row>
    <row r="224" spans="2:12" ht="12" x14ac:dyDescent="0.15">
      <c r="B224" s="634"/>
      <c r="C224" s="397" t="s">
        <v>371</v>
      </c>
      <c r="D224" s="44">
        <v>0</v>
      </c>
      <c r="E224" s="639" t="s">
        <v>368</v>
      </c>
      <c r="F224" s="398"/>
      <c r="G224" s="150"/>
      <c r="H224" s="377"/>
      <c r="I224" s="400"/>
      <c r="J224" s="97"/>
      <c r="K224" s="4"/>
    </row>
    <row r="225" spans="2:14" ht="12.6" thickBot="1" x14ac:dyDescent="0.2">
      <c r="B225" s="403"/>
      <c r="C225" s="404" t="s">
        <v>367</v>
      </c>
      <c r="D225" s="405">
        <f>D222+D223+D226</f>
        <v>0</v>
      </c>
      <c r="E225" s="406"/>
      <c r="F225" s="404" t="s">
        <v>367</v>
      </c>
      <c r="G225" s="407">
        <f>G222</f>
        <v>0</v>
      </c>
      <c r="H225" s="408"/>
      <c r="I225" s="409" t="str">
        <f>IF(D225=G225,"○","×")</f>
        <v>○</v>
      </c>
      <c r="J225" s="97"/>
      <c r="K225" s="4"/>
    </row>
    <row r="226" spans="2:14" ht="12" x14ac:dyDescent="0.15">
      <c r="B226" s="410"/>
      <c r="C226" s="182"/>
      <c r="D226" s="14"/>
      <c r="E226" s="14"/>
      <c r="F226" s="182"/>
      <c r="G226" s="14"/>
      <c r="H226" s="14"/>
      <c r="I226" s="411"/>
      <c r="J226" s="97"/>
      <c r="K226" s="4"/>
    </row>
    <row r="227" spans="2:14" ht="12.6" thickBot="1" x14ac:dyDescent="0.2">
      <c r="B227" s="85" t="s">
        <v>179</v>
      </c>
      <c r="C227" s="629"/>
      <c r="D227" s="629"/>
      <c r="E227" s="412"/>
      <c r="F227" s="81"/>
      <c r="G227" s="14"/>
      <c r="H227" s="14"/>
      <c r="I227" s="413"/>
      <c r="J227" s="97"/>
      <c r="K227" s="4"/>
    </row>
    <row r="228" spans="2:14" ht="12.6" thickBot="1" x14ac:dyDescent="0.2">
      <c r="B228" s="371" t="s">
        <v>44</v>
      </c>
      <c r="C228" s="372" t="s">
        <v>43</v>
      </c>
      <c r="D228" s="297" t="s">
        <v>42</v>
      </c>
      <c r="E228" s="298"/>
      <c r="F228" s="414" t="s">
        <v>43</v>
      </c>
      <c r="G228" s="297" t="s">
        <v>42</v>
      </c>
      <c r="H228" s="373"/>
      <c r="I228" s="375" t="s">
        <v>41</v>
      </c>
      <c r="J228" s="97"/>
      <c r="K228" s="4"/>
    </row>
    <row r="229" spans="2:14" ht="12" x14ac:dyDescent="0.15">
      <c r="B229" s="415" t="s">
        <v>20</v>
      </c>
      <c r="C229" s="416" t="s">
        <v>226</v>
      </c>
      <c r="D229" s="30">
        <v>0</v>
      </c>
      <c r="E229" s="94"/>
      <c r="F229" s="417" t="s">
        <v>109</v>
      </c>
      <c r="G229" s="93">
        <f>G74</f>
        <v>0</v>
      </c>
      <c r="H229" s="418"/>
      <c r="I229" s="419" t="str">
        <f>IF(D229=G229,"○","×")</f>
        <v>○</v>
      </c>
      <c r="J229" s="97"/>
      <c r="K229" s="4"/>
    </row>
    <row r="230" spans="2:14" ht="12" x14ac:dyDescent="0.15">
      <c r="B230" s="420" t="s">
        <v>374</v>
      </c>
      <c r="C230" s="421" t="s">
        <v>373</v>
      </c>
      <c r="D230" s="31">
        <v>0</v>
      </c>
      <c r="E230" s="422"/>
      <c r="F230" s="423" t="s">
        <v>375</v>
      </c>
      <c r="G230" s="424">
        <f>G75</f>
        <v>0</v>
      </c>
      <c r="H230" s="425"/>
      <c r="I230" s="426" t="str">
        <f>IF(D230=G230,"○","×")</f>
        <v>○</v>
      </c>
      <c r="J230" s="97"/>
      <c r="K230" s="5"/>
      <c r="L230" s="15"/>
    </row>
    <row r="231" spans="2:14" ht="12" x14ac:dyDescent="0.15">
      <c r="B231" s="427" t="s">
        <v>19</v>
      </c>
      <c r="C231" s="428" t="s">
        <v>204</v>
      </c>
      <c r="D231" s="100">
        <f>D70</f>
        <v>0</v>
      </c>
      <c r="E231" s="101"/>
      <c r="F231" s="102" t="s">
        <v>201</v>
      </c>
      <c r="G231" s="100">
        <f>G76</f>
        <v>0</v>
      </c>
      <c r="H231" s="429"/>
      <c r="I231" s="430"/>
      <c r="J231" s="97"/>
      <c r="K231" s="4"/>
    </row>
    <row r="232" spans="2:14" ht="12" x14ac:dyDescent="0.15">
      <c r="B232" s="215"/>
      <c r="C232" s="431" t="s">
        <v>226</v>
      </c>
      <c r="D232" s="128">
        <f>D229</f>
        <v>0</v>
      </c>
      <c r="E232" s="108"/>
      <c r="F232" s="182"/>
      <c r="G232" s="128"/>
      <c r="H232" s="277"/>
      <c r="I232" s="399"/>
      <c r="J232" s="97"/>
      <c r="K232" s="4"/>
    </row>
    <row r="233" spans="2:14" ht="12" x14ac:dyDescent="0.15">
      <c r="B233" s="432" t="s">
        <v>378</v>
      </c>
      <c r="C233" s="433" t="s">
        <v>373</v>
      </c>
      <c r="D233" s="128">
        <f>D230</f>
        <v>0</v>
      </c>
      <c r="E233" s="108"/>
      <c r="F233" s="342"/>
      <c r="G233" s="434"/>
      <c r="H233" s="435"/>
      <c r="I233" s="400"/>
      <c r="J233" s="97"/>
      <c r="K233" s="4"/>
      <c r="L233" s="15"/>
    </row>
    <row r="234" spans="2:14" ht="12" x14ac:dyDescent="0.15">
      <c r="B234" s="137"/>
      <c r="C234" s="436" t="s">
        <v>10</v>
      </c>
      <c r="D234" s="328">
        <f>D231+D232+D233</f>
        <v>0</v>
      </c>
      <c r="E234" s="108"/>
      <c r="F234" s="182" t="s">
        <v>10</v>
      </c>
      <c r="G234" s="160">
        <f>G231</f>
        <v>0</v>
      </c>
      <c r="H234" s="437"/>
      <c r="I234" s="370" t="str">
        <f>IF(D234=G234,"○","×")</f>
        <v>○</v>
      </c>
      <c r="J234" s="97"/>
      <c r="K234" s="5"/>
      <c r="M234" s="9"/>
      <c r="N234" s="9"/>
    </row>
    <row r="235" spans="2:14" ht="12" x14ac:dyDescent="0.15">
      <c r="B235" s="438" t="s">
        <v>377</v>
      </c>
      <c r="C235" s="439" t="s">
        <v>228</v>
      </c>
      <c r="D235" s="31">
        <v>0</v>
      </c>
      <c r="E235" s="108"/>
      <c r="F235" s="440" t="s">
        <v>18</v>
      </c>
      <c r="G235" s="31">
        <v>0</v>
      </c>
      <c r="H235" s="282"/>
      <c r="I235" s="441" t="str">
        <f>IF(D235=G235,"○","×")</f>
        <v>○</v>
      </c>
      <c r="J235" s="97"/>
      <c r="K235" s="5"/>
      <c r="L235" s="1"/>
    </row>
    <row r="236" spans="2:14" ht="12" x14ac:dyDescent="0.15">
      <c r="B236" s="442" t="s">
        <v>180</v>
      </c>
      <c r="C236" s="442"/>
      <c r="D236" s="258"/>
      <c r="E236" s="129"/>
      <c r="F236" s="443"/>
      <c r="G236" s="444"/>
      <c r="H236" s="444"/>
      <c r="I236" s="445" t="s">
        <v>462</v>
      </c>
      <c r="J236" s="97"/>
      <c r="K236" s="11"/>
      <c r="L236" s="1"/>
    </row>
    <row r="237" spans="2:14" ht="12" x14ac:dyDescent="0.15">
      <c r="B237" s="446" t="s">
        <v>449</v>
      </c>
      <c r="C237" s="431" t="s">
        <v>227</v>
      </c>
      <c r="D237" s="44">
        <v>0</v>
      </c>
      <c r="E237" s="108"/>
      <c r="F237" s="182" t="s">
        <v>181</v>
      </c>
      <c r="G237" s="128">
        <f>G99</f>
        <v>0</v>
      </c>
      <c r="H237" s="437"/>
      <c r="I237" s="379" t="str">
        <f t="shared" ref="I237:I256" si="5">IF(D237=G237,"○","×")</f>
        <v>○</v>
      </c>
      <c r="J237" s="97"/>
      <c r="K237" s="11"/>
      <c r="L237" s="1"/>
    </row>
    <row r="238" spans="2:14" ht="12" x14ac:dyDescent="0.15">
      <c r="B238" s="447" t="s">
        <v>182</v>
      </c>
      <c r="C238" s="448" t="s">
        <v>229</v>
      </c>
      <c r="D238" s="45">
        <v>0</v>
      </c>
      <c r="E238" s="243"/>
      <c r="F238" s="449" t="s">
        <v>183</v>
      </c>
      <c r="G238" s="450">
        <f>D34</f>
        <v>0</v>
      </c>
      <c r="H238" s="451"/>
      <c r="I238" s="452" t="str">
        <f t="shared" si="5"/>
        <v>○</v>
      </c>
      <c r="J238" s="97"/>
      <c r="K238" s="4"/>
    </row>
    <row r="239" spans="2:14" ht="12" x14ac:dyDescent="0.15">
      <c r="B239" s="185" t="s">
        <v>450</v>
      </c>
      <c r="C239" s="453" t="s">
        <v>230</v>
      </c>
      <c r="D239" s="46">
        <v>0</v>
      </c>
      <c r="E239" s="454"/>
      <c r="F239" s="455" t="s">
        <v>184</v>
      </c>
      <c r="G239" s="456">
        <f>G34</f>
        <v>0</v>
      </c>
      <c r="H239" s="454"/>
      <c r="I239" s="457" t="str">
        <f t="shared" si="5"/>
        <v>○</v>
      </c>
      <c r="J239" s="97"/>
      <c r="K239" s="4"/>
    </row>
    <row r="240" spans="2:14" ht="12" x14ac:dyDescent="0.15">
      <c r="B240" s="116"/>
      <c r="C240" s="453" t="s">
        <v>231</v>
      </c>
      <c r="D240" s="458">
        <f>D238-D239</f>
        <v>0</v>
      </c>
      <c r="E240" s="71"/>
      <c r="F240" s="455" t="s">
        <v>185</v>
      </c>
      <c r="G240" s="456">
        <f>G238-G239</f>
        <v>0</v>
      </c>
      <c r="H240" s="454"/>
      <c r="I240" s="457" t="str">
        <f t="shared" si="5"/>
        <v>○</v>
      </c>
      <c r="J240" s="97"/>
      <c r="K240" s="4"/>
    </row>
    <row r="241" spans="2:11" ht="12" x14ac:dyDescent="0.15">
      <c r="B241" s="126"/>
      <c r="C241" s="453" t="s">
        <v>232</v>
      </c>
      <c r="D241" s="46">
        <v>0</v>
      </c>
      <c r="E241" s="454"/>
      <c r="F241" s="455" t="s">
        <v>186</v>
      </c>
      <c r="G241" s="458">
        <f>D35-G35</f>
        <v>0</v>
      </c>
      <c r="H241" s="454"/>
      <c r="I241" s="457" t="str">
        <f t="shared" si="5"/>
        <v>○</v>
      </c>
      <c r="J241" s="97"/>
      <c r="K241" s="4"/>
    </row>
    <row r="242" spans="2:11" ht="12" x14ac:dyDescent="0.15">
      <c r="B242" s="126"/>
      <c r="C242" s="453" t="s">
        <v>233</v>
      </c>
      <c r="D242" s="458">
        <f>D240+D241</f>
        <v>0</v>
      </c>
      <c r="E242" s="71"/>
      <c r="F242" s="455" t="s">
        <v>187</v>
      </c>
      <c r="G242" s="458">
        <f>G240+G241</f>
        <v>0</v>
      </c>
      <c r="H242" s="454"/>
      <c r="I242" s="457" t="str">
        <f t="shared" si="5"/>
        <v>○</v>
      </c>
      <c r="J242" s="97"/>
      <c r="K242" s="4"/>
    </row>
    <row r="243" spans="2:11" ht="12" x14ac:dyDescent="0.15">
      <c r="B243" s="126"/>
      <c r="C243" s="453" t="s">
        <v>234</v>
      </c>
      <c r="D243" s="46">
        <v>0</v>
      </c>
      <c r="E243" s="454"/>
      <c r="F243" s="455" t="s">
        <v>188</v>
      </c>
      <c r="G243" s="458">
        <f>D36-G36</f>
        <v>0</v>
      </c>
      <c r="H243" s="454"/>
      <c r="I243" s="457" t="str">
        <f t="shared" si="5"/>
        <v>○</v>
      </c>
      <c r="J243" s="97"/>
      <c r="K243" s="4"/>
    </row>
    <row r="244" spans="2:11" ht="12" x14ac:dyDescent="0.15">
      <c r="B244" s="126"/>
      <c r="C244" s="453" t="s">
        <v>235</v>
      </c>
      <c r="D244" s="458">
        <f>D242+D243</f>
        <v>0</v>
      </c>
      <c r="E244" s="71"/>
      <c r="F244" s="455" t="s">
        <v>189</v>
      </c>
      <c r="G244" s="458">
        <f>G242+G243</f>
        <v>0</v>
      </c>
      <c r="H244" s="459" t="str">
        <f>IF(G244=G37,"OK","×")</f>
        <v>OK</v>
      </c>
      <c r="I244" s="457" t="str">
        <f t="shared" si="5"/>
        <v>○</v>
      </c>
      <c r="J244" s="97"/>
      <c r="K244" s="4"/>
    </row>
    <row r="245" spans="2:11" ht="12" x14ac:dyDescent="0.15">
      <c r="B245" s="197" t="s">
        <v>518</v>
      </c>
      <c r="C245" s="453" t="s">
        <v>236</v>
      </c>
      <c r="D245" s="46">
        <v>0</v>
      </c>
      <c r="E245" s="454"/>
      <c r="F245" s="455" t="s">
        <v>190</v>
      </c>
      <c r="G245" s="458">
        <f>G39</f>
        <v>0</v>
      </c>
      <c r="H245" s="454"/>
      <c r="I245" s="457" t="str">
        <f t="shared" si="5"/>
        <v>○</v>
      </c>
      <c r="J245" s="97"/>
      <c r="K245" s="4"/>
    </row>
    <row r="246" spans="2:11" ht="12.6" thickBot="1" x14ac:dyDescent="0.2">
      <c r="B246" s="137"/>
      <c r="C246" s="460" t="s">
        <v>237</v>
      </c>
      <c r="D246" s="462">
        <f>D244+D245</f>
        <v>0</v>
      </c>
      <c r="E246" s="75"/>
      <c r="F246" s="461" t="s">
        <v>191</v>
      </c>
      <c r="G246" s="462">
        <f>G244+G245</f>
        <v>0</v>
      </c>
      <c r="H246" s="463" t="str">
        <f>IF(G246=G40,"OK","×")</f>
        <v>OK</v>
      </c>
      <c r="I246" s="464" t="str">
        <f t="shared" si="5"/>
        <v>○</v>
      </c>
      <c r="J246" s="97"/>
      <c r="K246" s="4"/>
    </row>
    <row r="247" spans="2:11" ht="12" x14ac:dyDescent="0.15">
      <c r="B247" s="465" t="s">
        <v>182</v>
      </c>
      <c r="C247" s="433"/>
      <c r="D247" s="466"/>
      <c r="E247" s="466"/>
      <c r="F247" s="467"/>
      <c r="G247" s="468"/>
      <c r="H247" s="468"/>
      <c r="I247" s="469"/>
      <c r="J247" s="97"/>
      <c r="K247" s="4"/>
    </row>
    <row r="248" spans="2:11" ht="14.7" customHeight="1" x14ac:dyDescent="0.15">
      <c r="B248" s="470" t="s">
        <v>451</v>
      </c>
      <c r="C248" s="471" t="s">
        <v>238</v>
      </c>
      <c r="D248" s="472">
        <f t="shared" ref="D248:D256" si="6">D238</f>
        <v>0</v>
      </c>
      <c r="E248" s="129"/>
      <c r="F248" s="473" t="s">
        <v>480</v>
      </c>
      <c r="G248" s="450">
        <f t="shared" ref="G248:G256" si="7">G238</f>
        <v>0</v>
      </c>
      <c r="H248" s="71"/>
      <c r="I248" s="213" t="str">
        <f t="shared" si="5"/>
        <v>○</v>
      </c>
      <c r="J248" s="97"/>
    </row>
    <row r="249" spans="2:11" ht="14.7" customHeight="1" x14ac:dyDescent="0.15">
      <c r="B249" s="116"/>
      <c r="C249" s="474" t="s">
        <v>230</v>
      </c>
      <c r="D249" s="475">
        <f t="shared" si="6"/>
        <v>0</v>
      </c>
      <c r="E249" s="454"/>
      <c r="F249" s="476" t="s">
        <v>481</v>
      </c>
      <c r="G249" s="456">
        <f t="shared" si="7"/>
        <v>0</v>
      </c>
      <c r="H249" s="71"/>
      <c r="I249" s="457" t="str">
        <f t="shared" si="5"/>
        <v>○</v>
      </c>
      <c r="J249" s="97"/>
    </row>
    <row r="250" spans="2:11" ht="14.7" customHeight="1" x14ac:dyDescent="0.15">
      <c r="B250" s="116"/>
      <c r="C250" s="474" t="s">
        <v>231</v>
      </c>
      <c r="D250" s="475">
        <f t="shared" si="6"/>
        <v>0</v>
      </c>
      <c r="E250" s="454"/>
      <c r="F250" s="476" t="s">
        <v>482</v>
      </c>
      <c r="G250" s="456">
        <f t="shared" si="7"/>
        <v>0</v>
      </c>
      <c r="H250" s="71"/>
      <c r="I250" s="457" t="str">
        <f t="shared" si="5"/>
        <v>○</v>
      </c>
      <c r="J250" s="97"/>
    </row>
    <row r="251" spans="2:11" ht="14.7" customHeight="1" x14ac:dyDescent="0.15">
      <c r="B251" s="446"/>
      <c r="C251" s="474" t="s">
        <v>232</v>
      </c>
      <c r="D251" s="475">
        <f t="shared" si="6"/>
        <v>0</v>
      </c>
      <c r="E251" s="454"/>
      <c r="F251" s="476" t="s">
        <v>483</v>
      </c>
      <c r="G251" s="456">
        <f t="shared" si="7"/>
        <v>0</v>
      </c>
      <c r="H251" s="71"/>
      <c r="I251" s="457" t="str">
        <f t="shared" si="5"/>
        <v>○</v>
      </c>
      <c r="J251" s="97"/>
    </row>
    <row r="252" spans="2:11" ht="14.7" customHeight="1" x14ac:dyDescent="0.15">
      <c r="B252" s="446"/>
      <c r="C252" s="474" t="s">
        <v>233</v>
      </c>
      <c r="D252" s="475">
        <f t="shared" si="6"/>
        <v>0</v>
      </c>
      <c r="E252" s="454"/>
      <c r="F252" s="476" t="s">
        <v>484</v>
      </c>
      <c r="G252" s="456">
        <f t="shared" si="7"/>
        <v>0</v>
      </c>
      <c r="H252" s="71"/>
      <c r="I252" s="457" t="str">
        <f t="shared" si="5"/>
        <v>○</v>
      </c>
      <c r="J252" s="97"/>
    </row>
    <row r="253" spans="2:11" ht="14.7" customHeight="1" x14ac:dyDescent="0.15">
      <c r="B253" s="126"/>
      <c r="C253" s="474" t="s">
        <v>234</v>
      </c>
      <c r="D253" s="475">
        <f t="shared" si="6"/>
        <v>0</v>
      </c>
      <c r="E253" s="454"/>
      <c r="F253" s="476" t="s">
        <v>485</v>
      </c>
      <c r="G253" s="456">
        <f t="shared" si="7"/>
        <v>0</v>
      </c>
      <c r="H253" s="71"/>
      <c r="I253" s="457" t="str">
        <f t="shared" si="5"/>
        <v>○</v>
      </c>
      <c r="J253" s="97"/>
    </row>
    <row r="254" spans="2:11" ht="14.7" customHeight="1" x14ac:dyDescent="0.15">
      <c r="B254" s="126"/>
      <c r="C254" s="474" t="s">
        <v>235</v>
      </c>
      <c r="D254" s="475">
        <f t="shared" si="6"/>
        <v>0</v>
      </c>
      <c r="E254" s="454"/>
      <c r="F254" s="476" t="s">
        <v>486</v>
      </c>
      <c r="G254" s="456">
        <f t="shared" si="7"/>
        <v>0</v>
      </c>
      <c r="H254" s="71"/>
      <c r="I254" s="457" t="str">
        <f t="shared" si="5"/>
        <v>○</v>
      </c>
      <c r="J254" s="97"/>
    </row>
    <row r="255" spans="2:11" ht="14.7" customHeight="1" x14ac:dyDescent="0.15">
      <c r="B255" s="197" t="s">
        <v>518</v>
      </c>
      <c r="C255" s="474" t="s">
        <v>236</v>
      </c>
      <c r="D255" s="475">
        <f t="shared" si="6"/>
        <v>0</v>
      </c>
      <c r="E255" s="454"/>
      <c r="F255" s="476" t="s">
        <v>487</v>
      </c>
      <c r="G255" s="456">
        <f t="shared" si="7"/>
        <v>0</v>
      </c>
      <c r="H255" s="71"/>
      <c r="I255" s="457" t="str">
        <f t="shared" si="5"/>
        <v>○</v>
      </c>
      <c r="J255" s="97"/>
    </row>
    <row r="256" spans="2:11" ht="14.7" customHeight="1" thickBot="1" x14ac:dyDescent="0.2">
      <c r="B256" s="477"/>
      <c r="C256" s="478" t="s">
        <v>237</v>
      </c>
      <c r="D256" s="479">
        <f t="shared" si="6"/>
        <v>0</v>
      </c>
      <c r="E256" s="480"/>
      <c r="F256" s="481" t="s">
        <v>488</v>
      </c>
      <c r="G256" s="482">
        <f t="shared" si="7"/>
        <v>0</v>
      </c>
      <c r="H256" s="75"/>
      <c r="I256" s="483" t="str">
        <f t="shared" si="5"/>
        <v>○</v>
      </c>
      <c r="J256" s="97"/>
    </row>
    <row r="257" spans="2:10" ht="14.7" customHeight="1" thickBot="1" x14ac:dyDescent="0.2">
      <c r="B257" s="85" t="s">
        <v>239</v>
      </c>
      <c r="C257" s="364"/>
      <c r="D257" s="14"/>
      <c r="E257" s="14"/>
      <c r="F257" s="182"/>
      <c r="G257" s="14"/>
      <c r="H257" s="14"/>
      <c r="I257" s="411"/>
      <c r="J257" s="97"/>
    </row>
    <row r="258" spans="2:10" ht="14.7" customHeight="1" thickBot="1" x14ac:dyDescent="0.2">
      <c r="B258" s="371" t="s">
        <v>44</v>
      </c>
      <c r="C258" s="372" t="s">
        <v>43</v>
      </c>
      <c r="D258" s="297" t="s">
        <v>42</v>
      </c>
      <c r="E258" s="298"/>
      <c r="F258" s="414" t="s">
        <v>43</v>
      </c>
      <c r="G258" s="484" t="s">
        <v>42</v>
      </c>
      <c r="H258" s="485"/>
      <c r="I258" s="375" t="s">
        <v>41</v>
      </c>
      <c r="J258" s="97"/>
    </row>
    <row r="259" spans="2:10" ht="14.7" customHeight="1" x14ac:dyDescent="0.15">
      <c r="B259" s="91" t="s">
        <v>255</v>
      </c>
      <c r="C259" s="486" t="s">
        <v>489</v>
      </c>
      <c r="D259" s="487">
        <f>G248</f>
        <v>0</v>
      </c>
      <c r="E259" s="488"/>
      <c r="F259" s="489" t="s">
        <v>256</v>
      </c>
      <c r="G259" s="487">
        <f>D34</f>
        <v>0</v>
      </c>
      <c r="H259" s="490"/>
      <c r="I259" s="491" t="str">
        <f t="shared" ref="I259:I269" si="8">IF(D259=G259,"○","×")</f>
        <v>○</v>
      </c>
      <c r="J259" s="97"/>
    </row>
    <row r="260" spans="2:10" ht="14.7" customHeight="1" x14ac:dyDescent="0.15">
      <c r="B260" s="126"/>
      <c r="C260" s="492" t="s">
        <v>490</v>
      </c>
      <c r="D260" s="493">
        <f>G249</f>
        <v>0</v>
      </c>
      <c r="E260" s="454"/>
      <c r="F260" s="455" t="s">
        <v>257</v>
      </c>
      <c r="G260" s="456">
        <f>G34</f>
        <v>0</v>
      </c>
      <c r="H260" s="494"/>
      <c r="I260" s="495" t="str">
        <f t="shared" si="8"/>
        <v>○</v>
      </c>
      <c r="J260" s="97"/>
    </row>
    <row r="261" spans="2:10" ht="14.7" customHeight="1" x14ac:dyDescent="0.15">
      <c r="B261" s="126"/>
      <c r="C261" s="492" t="s">
        <v>491</v>
      </c>
      <c r="D261" s="46">
        <v>0</v>
      </c>
      <c r="E261" s="454"/>
      <c r="F261" s="455" t="s">
        <v>258</v>
      </c>
      <c r="G261" s="456">
        <f>D35</f>
        <v>0</v>
      </c>
      <c r="H261" s="494"/>
      <c r="I261" s="495" t="str">
        <f t="shared" si="8"/>
        <v>○</v>
      </c>
      <c r="J261" s="97"/>
    </row>
    <row r="262" spans="2:10" ht="14.7" customHeight="1" x14ac:dyDescent="0.15">
      <c r="B262" s="126"/>
      <c r="C262" s="492" t="s">
        <v>492</v>
      </c>
      <c r="D262" s="46">
        <v>0</v>
      </c>
      <c r="E262" s="454"/>
      <c r="F262" s="455" t="s">
        <v>259</v>
      </c>
      <c r="G262" s="496">
        <f>G35</f>
        <v>0</v>
      </c>
      <c r="H262" s="494"/>
      <c r="I262" s="495" t="str">
        <f t="shared" si="8"/>
        <v>○</v>
      </c>
      <c r="J262" s="97"/>
    </row>
    <row r="263" spans="2:10" ht="14.7" customHeight="1" x14ac:dyDescent="0.15">
      <c r="B263" s="126"/>
      <c r="C263" s="492" t="s">
        <v>493</v>
      </c>
      <c r="D263" s="46">
        <v>0</v>
      </c>
      <c r="E263" s="454"/>
      <c r="F263" s="455" t="s">
        <v>260</v>
      </c>
      <c r="G263" s="496">
        <f>D36</f>
        <v>0</v>
      </c>
      <c r="H263" s="494"/>
      <c r="I263" s="495" t="str">
        <f t="shared" si="8"/>
        <v>○</v>
      </c>
      <c r="J263" s="97"/>
    </row>
    <row r="264" spans="2:10" ht="14.7" customHeight="1" x14ac:dyDescent="0.15">
      <c r="B264" s="126"/>
      <c r="C264" s="439" t="s">
        <v>494</v>
      </c>
      <c r="D264" s="47">
        <v>0</v>
      </c>
      <c r="E264" s="335"/>
      <c r="F264" s="461" t="s">
        <v>261</v>
      </c>
      <c r="G264" s="497">
        <f>G36</f>
        <v>0</v>
      </c>
      <c r="H264" s="498"/>
      <c r="I264" s="499" t="str">
        <f t="shared" si="8"/>
        <v>○</v>
      </c>
      <c r="J264" s="97"/>
    </row>
    <row r="265" spans="2:10" ht="14.7" customHeight="1" x14ac:dyDescent="0.15">
      <c r="B265" s="126"/>
      <c r="C265" s="500" t="s">
        <v>496</v>
      </c>
      <c r="D265" s="501">
        <f>D259+D261+D263</f>
        <v>0</v>
      </c>
      <c r="E265" s="71"/>
      <c r="F265" s="502" t="s">
        <v>262</v>
      </c>
      <c r="G265" s="503">
        <f>G259+G261+G263</f>
        <v>0</v>
      </c>
      <c r="H265" s="504"/>
      <c r="I265" s="505" t="str">
        <f t="shared" si="8"/>
        <v>○</v>
      </c>
      <c r="J265" s="97"/>
    </row>
    <row r="266" spans="2:10" ht="14.7" customHeight="1" x14ac:dyDescent="0.15">
      <c r="B266" s="126"/>
      <c r="C266" s="506" t="s">
        <v>495</v>
      </c>
      <c r="D266" s="462">
        <f>D260+D262+D264</f>
        <v>0</v>
      </c>
      <c r="E266" s="71"/>
      <c r="F266" s="507" t="s">
        <v>263</v>
      </c>
      <c r="G266" s="497">
        <f>G260+G262+G264</f>
        <v>0</v>
      </c>
      <c r="H266" s="498"/>
      <c r="I266" s="499" t="str">
        <f t="shared" si="8"/>
        <v>○</v>
      </c>
      <c r="J266" s="97"/>
    </row>
    <row r="267" spans="2:10" ht="14.7" customHeight="1" x14ac:dyDescent="0.15">
      <c r="B267" s="126"/>
      <c r="C267" s="431" t="s">
        <v>264</v>
      </c>
      <c r="D267" s="301">
        <f>(D259+D261+D263)-(D260+D262+D264)</f>
        <v>0</v>
      </c>
      <c r="E267" s="508" t="str">
        <f>IF(D267=G254,"OK","×")</f>
        <v>OK</v>
      </c>
      <c r="F267" s="509" t="s">
        <v>264</v>
      </c>
      <c r="G267" s="510">
        <f>G265-G266</f>
        <v>0</v>
      </c>
      <c r="H267" s="511"/>
      <c r="I267" s="512" t="str">
        <f t="shared" si="8"/>
        <v>○</v>
      </c>
      <c r="J267" s="97"/>
    </row>
    <row r="268" spans="2:10" ht="14.7" customHeight="1" x14ac:dyDescent="0.15">
      <c r="B268" s="126"/>
      <c r="C268" s="513" t="s">
        <v>497</v>
      </c>
      <c r="D268" s="514">
        <f>G255</f>
        <v>0</v>
      </c>
      <c r="E268" s="515" t="str">
        <f>IF(D268=G255,"OK","×")</f>
        <v>OK</v>
      </c>
      <c r="F268" s="516" t="s">
        <v>265</v>
      </c>
      <c r="G268" s="517">
        <f>-D90</f>
        <v>0</v>
      </c>
      <c r="H268" s="518"/>
      <c r="I268" s="519" t="str">
        <f t="shared" si="8"/>
        <v>○</v>
      </c>
      <c r="J268" s="97"/>
    </row>
    <row r="269" spans="2:10" ht="14.7" customHeight="1" x14ac:dyDescent="0.15">
      <c r="B269" s="126"/>
      <c r="C269" s="520" t="s">
        <v>498</v>
      </c>
      <c r="D269" s="301">
        <f>D267+D268</f>
        <v>0</v>
      </c>
      <c r="E269" s="508" t="str">
        <f>IF(D269=G256,"OK","×")</f>
        <v>OK</v>
      </c>
      <c r="F269" s="521" t="s">
        <v>266</v>
      </c>
      <c r="G269" s="510">
        <f>G267+G268</f>
        <v>0</v>
      </c>
      <c r="H269" s="511"/>
      <c r="I269" s="522" t="str">
        <f t="shared" si="8"/>
        <v>○</v>
      </c>
      <c r="J269" s="97"/>
    </row>
    <row r="270" spans="2:10" ht="14.7" customHeight="1" x14ac:dyDescent="0.15">
      <c r="B270" s="523" t="s">
        <v>240</v>
      </c>
      <c r="C270" s="524" t="s">
        <v>499</v>
      </c>
      <c r="D270" s="51">
        <v>0</v>
      </c>
      <c r="E270" s="129"/>
      <c r="F270" s="449" t="s">
        <v>241</v>
      </c>
      <c r="G270" s="450">
        <f>D5</f>
        <v>0</v>
      </c>
      <c r="H270" s="525"/>
      <c r="I270" s="526"/>
      <c r="J270" s="97"/>
    </row>
    <row r="271" spans="2:10" ht="14.7" customHeight="1" x14ac:dyDescent="0.15">
      <c r="B271" s="126"/>
      <c r="C271" s="126"/>
      <c r="D271" s="301"/>
      <c r="E271" s="108"/>
      <c r="F271" s="455" t="s">
        <v>242</v>
      </c>
      <c r="G271" s="456">
        <f>G24</f>
        <v>0</v>
      </c>
      <c r="H271" s="511"/>
      <c r="I271" s="527"/>
      <c r="J271" s="97"/>
    </row>
    <row r="272" spans="2:10" ht="14.7" customHeight="1" x14ac:dyDescent="0.15">
      <c r="B272" s="126"/>
      <c r="C272" s="126"/>
      <c r="D272" s="301"/>
      <c r="E272" s="108"/>
      <c r="F272" s="455" t="s">
        <v>243</v>
      </c>
      <c r="G272" s="456">
        <f>G29</f>
        <v>0</v>
      </c>
      <c r="H272" s="511"/>
      <c r="I272" s="527"/>
      <c r="J272" s="97"/>
    </row>
    <row r="273" spans="2:10" ht="14.7" customHeight="1" x14ac:dyDescent="0.15">
      <c r="B273" s="126"/>
      <c r="C273" s="126"/>
      <c r="D273" s="301"/>
      <c r="E273" s="108"/>
      <c r="F273" s="455" t="s">
        <v>244</v>
      </c>
      <c r="G273" s="528">
        <f>G27</f>
        <v>0</v>
      </c>
      <c r="H273" s="511"/>
      <c r="I273" s="527"/>
      <c r="J273" s="97"/>
    </row>
    <row r="274" spans="2:10" ht="14.7" customHeight="1" x14ac:dyDescent="0.15">
      <c r="B274" s="126"/>
      <c r="C274" s="529"/>
      <c r="D274" s="530"/>
      <c r="E274" s="156"/>
      <c r="F274" s="531" t="s">
        <v>245</v>
      </c>
      <c r="G274" s="528">
        <f>D7</f>
        <v>0</v>
      </c>
      <c r="H274" s="532"/>
      <c r="I274" s="533"/>
      <c r="J274" s="97"/>
    </row>
    <row r="275" spans="2:10" ht="14.7" customHeight="1" x14ac:dyDescent="0.15">
      <c r="B275" s="534"/>
      <c r="C275" s="535" t="s">
        <v>246</v>
      </c>
      <c r="D275" s="536">
        <f>D270</f>
        <v>0</v>
      </c>
      <c r="E275" s="113"/>
      <c r="F275" s="537" t="s">
        <v>246</v>
      </c>
      <c r="G275" s="538">
        <f>G270-SUM(G271:G274)</f>
        <v>0</v>
      </c>
      <c r="H275" s="539"/>
      <c r="I275" s="540" t="str">
        <f>IF(D275=G275,"○","×")</f>
        <v>○</v>
      </c>
      <c r="J275" s="97"/>
    </row>
    <row r="276" spans="2:10" ht="14.7" customHeight="1" x14ac:dyDescent="0.15">
      <c r="B276" s="534"/>
      <c r="C276" s="524" t="s">
        <v>500</v>
      </c>
      <c r="D276" s="51">
        <v>0</v>
      </c>
      <c r="E276" s="129"/>
      <c r="F276" s="449" t="s">
        <v>247</v>
      </c>
      <c r="G276" s="450">
        <f>G5</f>
        <v>0</v>
      </c>
      <c r="H276" s="525"/>
      <c r="I276" s="213"/>
      <c r="J276" s="97"/>
    </row>
    <row r="277" spans="2:10" ht="14.7" customHeight="1" x14ac:dyDescent="0.15">
      <c r="B277" s="126"/>
      <c r="C277" s="126"/>
      <c r="D277" s="301"/>
      <c r="E277" s="108"/>
      <c r="F277" s="455" t="s">
        <v>248</v>
      </c>
      <c r="G277" s="60">
        <v>0</v>
      </c>
      <c r="H277" s="511"/>
      <c r="I277" s="541"/>
      <c r="J277" s="97"/>
    </row>
    <row r="278" spans="2:10" ht="14.7" customHeight="1" x14ac:dyDescent="0.15">
      <c r="B278" s="126"/>
      <c r="C278" s="126"/>
      <c r="D278" s="301"/>
      <c r="E278" s="108"/>
      <c r="F278" s="455" t="s">
        <v>249</v>
      </c>
      <c r="G278" s="456">
        <f>D29</f>
        <v>0</v>
      </c>
      <c r="H278" s="511"/>
      <c r="I278" s="541"/>
      <c r="J278" s="97"/>
    </row>
    <row r="279" spans="2:10" ht="14.7" customHeight="1" x14ac:dyDescent="0.15">
      <c r="B279" s="126"/>
      <c r="C279" s="126"/>
      <c r="D279" s="301"/>
      <c r="E279" s="108"/>
      <c r="F279" s="455" t="s">
        <v>250</v>
      </c>
      <c r="G279" s="528">
        <f>D27</f>
        <v>0</v>
      </c>
      <c r="H279" s="511"/>
      <c r="I279" s="541"/>
      <c r="J279" s="97"/>
    </row>
    <row r="280" spans="2:10" ht="14.7" customHeight="1" x14ac:dyDescent="0.15">
      <c r="B280" s="126"/>
      <c r="C280" s="529"/>
      <c r="D280" s="530"/>
      <c r="E280" s="156"/>
      <c r="F280" s="531" t="s">
        <v>251</v>
      </c>
      <c r="G280" s="528">
        <f>D8</f>
        <v>0</v>
      </c>
      <c r="H280" s="532"/>
      <c r="I280" s="542"/>
      <c r="J280" s="97"/>
    </row>
    <row r="281" spans="2:10" ht="14.7" customHeight="1" x14ac:dyDescent="0.15">
      <c r="B281" s="137"/>
      <c r="C281" s="535" t="s">
        <v>246</v>
      </c>
      <c r="D281" s="536">
        <f>D276</f>
        <v>0</v>
      </c>
      <c r="E281" s="113"/>
      <c r="F281" s="537" t="s">
        <v>246</v>
      </c>
      <c r="G281" s="538">
        <f>G276-SUM(G277:G280)</f>
        <v>0</v>
      </c>
      <c r="H281" s="539"/>
      <c r="I281" s="540" t="str">
        <f>IF(D281=G281,"○","×")</f>
        <v>○</v>
      </c>
      <c r="J281" s="97"/>
    </row>
    <row r="282" spans="2:10" ht="14.7" customHeight="1" thickBot="1" x14ac:dyDescent="0.2">
      <c r="B282" s="543" t="s">
        <v>252</v>
      </c>
      <c r="C282" s="544" t="s">
        <v>253</v>
      </c>
      <c r="D282" s="51">
        <v>0</v>
      </c>
      <c r="E282" s="545"/>
      <c r="F282" s="546" t="s">
        <v>254</v>
      </c>
      <c r="G282" s="622">
        <v>0</v>
      </c>
      <c r="H282" s="627"/>
      <c r="I282" s="547" t="str">
        <f>IF(D282=G282,"○","×")</f>
        <v>○</v>
      </c>
      <c r="J282" s="97"/>
    </row>
    <row r="283" spans="2:10" ht="14.7" customHeight="1" x14ac:dyDescent="0.15">
      <c r="B283" s="85" t="s">
        <v>303</v>
      </c>
      <c r="C283" s="548" t="s">
        <v>448</v>
      </c>
      <c r="D283" s="549"/>
      <c r="E283" s="550"/>
      <c r="F283" s="182"/>
      <c r="G283" s="14"/>
      <c r="H283" s="14"/>
      <c r="I283" s="551"/>
      <c r="J283" s="551" t="s">
        <v>468</v>
      </c>
    </row>
    <row r="284" spans="2:10" ht="14.7" customHeight="1" thickBot="1" x14ac:dyDescent="0.2">
      <c r="B284" s="85"/>
      <c r="C284" s="552"/>
      <c r="D284" s="550"/>
      <c r="E284" s="550"/>
      <c r="F284" s="553" t="s">
        <v>501</v>
      </c>
      <c r="G284" s="76">
        <v>1000</v>
      </c>
      <c r="H284" s="14" t="s">
        <v>502</v>
      </c>
      <c r="I284" s="551"/>
      <c r="J284" s="551"/>
    </row>
    <row r="285" spans="2:10" ht="14.7" customHeight="1" thickBot="1" x14ac:dyDescent="0.2">
      <c r="B285" s="371" t="s">
        <v>44</v>
      </c>
      <c r="C285" s="372" t="s">
        <v>43</v>
      </c>
      <c r="D285" s="297" t="s">
        <v>42</v>
      </c>
      <c r="E285" s="298"/>
      <c r="F285" s="414" t="s">
        <v>43</v>
      </c>
      <c r="G285" s="484" t="s">
        <v>42</v>
      </c>
      <c r="H285" s="485"/>
      <c r="I285" s="375" t="s">
        <v>41</v>
      </c>
      <c r="J285" s="554" t="s">
        <v>467</v>
      </c>
    </row>
    <row r="286" spans="2:10" ht="14.7" customHeight="1" x14ac:dyDescent="0.15">
      <c r="B286" s="91" t="s">
        <v>3</v>
      </c>
      <c r="C286" s="555" t="s">
        <v>310</v>
      </c>
      <c r="D286" s="52">
        <v>0</v>
      </c>
      <c r="E286" s="488"/>
      <c r="F286" s="556" t="s">
        <v>306</v>
      </c>
      <c r="G286" s="487">
        <f>INT(D70/$G$284)</f>
        <v>0</v>
      </c>
      <c r="H286" s="490"/>
      <c r="I286" s="557" t="str">
        <f>IF(D286=G286,"○","×")</f>
        <v>○</v>
      </c>
      <c r="J286" s="558" t="str">
        <f t="shared" ref="J286:J304" si="9">IF(AND(D286=0,G286&lt;&gt;0),"NJ ",IF(I286="×",D286-G286,"0"))</f>
        <v>0</v>
      </c>
    </row>
    <row r="287" spans="2:10" ht="14.7" customHeight="1" x14ac:dyDescent="0.15">
      <c r="B287" s="195"/>
      <c r="C287" s="559" t="s">
        <v>412</v>
      </c>
      <c r="D287" s="53">
        <v>0</v>
      </c>
      <c r="E287" s="156"/>
      <c r="F287" s="560" t="s">
        <v>417</v>
      </c>
      <c r="G287" s="561">
        <f>INT((D64)/$G$284)</f>
        <v>0</v>
      </c>
      <c r="H287" s="562"/>
      <c r="I287" s="563" t="str">
        <f>IF(D287=G287,"○","×")</f>
        <v>○</v>
      </c>
      <c r="J287" s="564" t="str">
        <f t="shared" si="9"/>
        <v>0</v>
      </c>
    </row>
    <row r="288" spans="2:10" ht="14.7" customHeight="1" x14ac:dyDescent="0.15">
      <c r="B288" s="185" t="s">
        <v>66</v>
      </c>
      <c r="C288" s="565" t="s">
        <v>311</v>
      </c>
      <c r="D288" s="54">
        <v>0</v>
      </c>
      <c r="E288" s="454"/>
      <c r="F288" s="566" t="s">
        <v>307</v>
      </c>
      <c r="G288" s="456">
        <f>INT(D103/$G$284)</f>
        <v>0</v>
      </c>
      <c r="H288" s="494"/>
      <c r="I288" s="567" t="str">
        <f>IF(D288=G288,"○","×")</f>
        <v>○</v>
      </c>
      <c r="J288" s="568" t="str">
        <f t="shared" si="9"/>
        <v>0</v>
      </c>
    </row>
    <row r="289" spans="2:13" ht="14.7" customHeight="1" x14ac:dyDescent="0.15">
      <c r="B289" s="470"/>
      <c r="C289" s="565" t="s">
        <v>413</v>
      </c>
      <c r="D289" s="54">
        <v>0</v>
      </c>
      <c r="E289" s="454"/>
      <c r="F289" s="566" t="s">
        <v>418</v>
      </c>
      <c r="G289" s="456">
        <f>INT(G63/$G$284)</f>
        <v>0</v>
      </c>
      <c r="H289" s="494"/>
      <c r="I289" s="567" t="str">
        <f t="shared" ref="I289:I293" si="10">IF(D289=G289,"○","×")</f>
        <v>○</v>
      </c>
      <c r="J289" s="568" t="str">
        <f t="shared" si="9"/>
        <v>0</v>
      </c>
    </row>
    <row r="290" spans="2:13" ht="14.7" customHeight="1" x14ac:dyDescent="0.15">
      <c r="B290" s="470"/>
      <c r="C290" s="565" t="s">
        <v>414</v>
      </c>
      <c r="D290" s="54">
        <v>0</v>
      </c>
      <c r="E290" s="454"/>
      <c r="F290" s="566" t="s">
        <v>419</v>
      </c>
      <c r="G290" s="456">
        <f>INT(G64/$G$284)</f>
        <v>0</v>
      </c>
      <c r="H290" s="494"/>
      <c r="I290" s="567" t="str">
        <f t="shared" si="10"/>
        <v>○</v>
      </c>
      <c r="J290" s="568" t="str">
        <f t="shared" si="9"/>
        <v>0</v>
      </c>
    </row>
    <row r="291" spans="2:13" ht="14.7" customHeight="1" x14ac:dyDescent="0.15">
      <c r="B291" s="185"/>
      <c r="C291" s="565" t="s">
        <v>312</v>
      </c>
      <c r="D291" s="54">
        <v>0</v>
      </c>
      <c r="E291" s="454"/>
      <c r="F291" s="566" t="s">
        <v>309</v>
      </c>
      <c r="G291" s="456">
        <f>INT(G62/$G$284)</f>
        <v>0</v>
      </c>
      <c r="H291" s="494"/>
      <c r="I291" s="567" t="str">
        <f t="shared" si="10"/>
        <v>○</v>
      </c>
      <c r="J291" s="568" t="str">
        <f t="shared" si="9"/>
        <v>0</v>
      </c>
    </row>
    <row r="292" spans="2:13" ht="14.7" customHeight="1" x14ac:dyDescent="0.15">
      <c r="B292" s="470"/>
      <c r="C292" s="565" t="s">
        <v>415</v>
      </c>
      <c r="D292" s="54">
        <v>0</v>
      </c>
      <c r="E292" s="454"/>
      <c r="F292" s="566" t="s">
        <v>420</v>
      </c>
      <c r="G292" s="456">
        <f>INT(D95/$G$284)</f>
        <v>0</v>
      </c>
      <c r="H292" s="494"/>
      <c r="I292" s="567" t="str">
        <f t="shared" si="10"/>
        <v>○</v>
      </c>
      <c r="J292" s="568" t="str">
        <f t="shared" si="9"/>
        <v>0</v>
      </c>
    </row>
    <row r="293" spans="2:13" ht="14.7" customHeight="1" x14ac:dyDescent="0.15">
      <c r="B293" s="470"/>
      <c r="C293" s="565" t="s">
        <v>416</v>
      </c>
      <c r="D293" s="54">
        <v>0</v>
      </c>
      <c r="E293" s="454"/>
      <c r="F293" s="566" t="s">
        <v>421</v>
      </c>
      <c r="G293" s="456">
        <f>INT(G66/$G$284)</f>
        <v>0</v>
      </c>
      <c r="H293" s="494"/>
      <c r="I293" s="567" t="str">
        <f t="shared" si="10"/>
        <v>○</v>
      </c>
      <c r="J293" s="568" t="str">
        <f t="shared" si="9"/>
        <v>0</v>
      </c>
    </row>
    <row r="294" spans="2:13" ht="14.7" customHeight="1" x14ac:dyDescent="0.15">
      <c r="B294" s="215"/>
      <c r="C294" s="569" t="s">
        <v>313</v>
      </c>
      <c r="D294" s="55">
        <v>0</v>
      </c>
      <c r="E294" s="335"/>
      <c r="F294" s="570" t="s">
        <v>308</v>
      </c>
      <c r="G294" s="571">
        <f>INT(G60/$G$284)</f>
        <v>0</v>
      </c>
      <c r="H294" s="498"/>
      <c r="I294" s="572" t="str">
        <f>IF(D294=G294,"○","×")</f>
        <v>○</v>
      </c>
      <c r="J294" s="573" t="str">
        <f t="shared" si="9"/>
        <v>0</v>
      </c>
    </row>
    <row r="295" spans="2:13" ht="14.7" customHeight="1" thickBot="1" x14ac:dyDescent="0.2">
      <c r="B295" s="214"/>
      <c r="C295" s="574" t="s">
        <v>427</v>
      </c>
      <c r="D295" s="530"/>
      <c r="E295" s="108"/>
      <c r="F295" s="575" t="s">
        <v>428</v>
      </c>
      <c r="G295" s="528"/>
      <c r="H295" s="511"/>
      <c r="I295" s="563" t="str">
        <f>IF(AND(D288=D294,G288=G294),"○","×")</f>
        <v>○</v>
      </c>
      <c r="J295" s="564" t="str">
        <f t="shared" si="9"/>
        <v>0</v>
      </c>
    </row>
    <row r="296" spans="2:13" ht="14.7" customHeight="1" x14ac:dyDescent="0.15">
      <c r="B296" s="91" t="s">
        <v>304</v>
      </c>
      <c r="C296" s="486" t="s">
        <v>305</v>
      </c>
      <c r="D296" s="48">
        <v>0</v>
      </c>
      <c r="E296" s="488"/>
      <c r="F296" s="489" t="s">
        <v>256</v>
      </c>
      <c r="G296" s="487">
        <f>INT(D34/$G$284)</f>
        <v>0</v>
      </c>
      <c r="H296" s="490"/>
      <c r="I296" s="557" t="str">
        <f t="shared" ref="I296:I306" si="11">IF(D296=G296,"○","×")</f>
        <v>○</v>
      </c>
      <c r="J296" s="558" t="str">
        <f t="shared" si="9"/>
        <v>0</v>
      </c>
    </row>
    <row r="297" spans="2:13" ht="14.7" customHeight="1" x14ac:dyDescent="0.15">
      <c r="B297" s="126"/>
      <c r="C297" s="492" t="s">
        <v>320</v>
      </c>
      <c r="D297" s="49">
        <v>0</v>
      </c>
      <c r="E297" s="454"/>
      <c r="F297" s="455" t="s">
        <v>257</v>
      </c>
      <c r="G297" s="456">
        <f>INT(G34/$G$284)</f>
        <v>0</v>
      </c>
      <c r="H297" s="494"/>
      <c r="I297" s="567" t="str">
        <f t="shared" si="11"/>
        <v>○</v>
      </c>
      <c r="J297" s="568" t="str">
        <f t="shared" si="9"/>
        <v>0</v>
      </c>
    </row>
    <row r="298" spans="2:13" ht="14.7" customHeight="1" x14ac:dyDescent="0.15">
      <c r="B298" s="126"/>
      <c r="C298" s="492" t="s">
        <v>321</v>
      </c>
      <c r="D298" s="49">
        <v>0</v>
      </c>
      <c r="E298" s="454"/>
      <c r="F298" s="576" t="s">
        <v>463</v>
      </c>
      <c r="G298" s="577">
        <f>INT(D35/$G$284)</f>
        <v>0</v>
      </c>
      <c r="H298" s="494"/>
      <c r="I298" s="567" t="str">
        <f t="shared" si="11"/>
        <v>○</v>
      </c>
      <c r="J298" s="568" t="str">
        <f t="shared" si="9"/>
        <v>0</v>
      </c>
    </row>
    <row r="299" spans="2:13" ht="14.7" customHeight="1" x14ac:dyDescent="0.15">
      <c r="B299" s="126"/>
      <c r="C299" s="492" t="s">
        <v>322</v>
      </c>
      <c r="D299" s="49">
        <v>0</v>
      </c>
      <c r="E299" s="454"/>
      <c r="F299" s="455" t="s">
        <v>259</v>
      </c>
      <c r="G299" s="496">
        <f>INT(G35/$G$284)</f>
        <v>0</v>
      </c>
      <c r="H299" s="494"/>
      <c r="I299" s="567" t="str">
        <f t="shared" si="11"/>
        <v>○</v>
      </c>
      <c r="J299" s="568" t="str">
        <f t="shared" si="9"/>
        <v>0</v>
      </c>
    </row>
    <row r="300" spans="2:13" ht="14.7" customHeight="1" x14ac:dyDescent="0.15">
      <c r="B300" s="126"/>
      <c r="C300" s="492" t="s">
        <v>323</v>
      </c>
      <c r="D300" s="49">
        <v>0</v>
      </c>
      <c r="E300" s="454"/>
      <c r="F300" s="455" t="s">
        <v>260</v>
      </c>
      <c r="G300" s="456">
        <f>INT(D36/$G$284)</f>
        <v>0</v>
      </c>
      <c r="H300" s="494"/>
      <c r="I300" s="567" t="str">
        <f t="shared" si="11"/>
        <v>○</v>
      </c>
      <c r="J300" s="568" t="str">
        <f t="shared" si="9"/>
        <v>0</v>
      </c>
      <c r="L300" s="12"/>
      <c r="M300" s="14"/>
    </row>
    <row r="301" spans="2:13" ht="14.7" customHeight="1" x14ac:dyDescent="0.15">
      <c r="B301" s="126"/>
      <c r="C301" s="439" t="s">
        <v>324</v>
      </c>
      <c r="D301" s="50">
        <v>0</v>
      </c>
      <c r="E301" s="625"/>
      <c r="F301" s="461" t="s">
        <v>261</v>
      </c>
      <c r="G301" s="497">
        <f>INT(G36/$G$284)</f>
        <v>0</v>
      </c>
      <c r="H301" s="498"/>
      <c r="I301" s="572" t="str">
        <f t="shared" si="11"/>
        <v>○</v>
      </c>
      <c r="J301" s="573" t="str">
        <f t="shared" si="9"/>
        <v>0</v>
      </c>
    </row>
    <row r="302" spans="2:13" ht="14.7" customHeight="1" x14ac:dyDescent="0.15">
      <c r="B302" s="126"/>
      <c r="C302" s="500" t="s">
        <v>325</v>
      </c>
      <c r="D302" s="623">
        <v>0</v>
      </c>
      <c r="E302" s="626"/>
      <c r="F302" s="502" t="s">
        <v>262</v>
      </c>
      <c r="G302" s="503">
        <f>G296+G298+G300</f>
        <v>0</v>
      </c>
      <c r="H302" s="504"/>
      <c r="I302" s="578" t="str">
        <f t="shared" si="11"/>
        <v>○</v>
      </c>
      <c r="J302" s="579" t="str">
        <f t="shared" si="9"/>
        <v>0</v>
      </c>
    </row>
    <row r="303" spans="2:13" ht="14.7" customHeight="1" x14ac:dyDescent="0.15">
      <c r="B303" s="126"/>
      <c r="C303" s="506" t="s">
        <v>326</v>
      </c>
      <c r="D303" s="624">
        <v>0</v>
      </c>
      <c r="E303" s="463"/>
      <c r="F303" s="507" t="s">
        <v>263</v>
      </c>
      <c r="G303" s="497">
        <f>G297+G299+G301</f>
        <v>0</v>
      </c>
      <c r="H303" s="498"/>
      <c r="I303" s="572" t="str">
        <f t="shared" si="11"/>
        <v>○</v>
      </c>
      <c r="J303" s="573" t="str">
        <f t="shared" si="9"/>
        <v>0</v>
      </c>
    </row>
    <row r="304" spans="2:13" ht="14.7" customHeight="1" x14ac:dyDescent="0.15">
      <c r="B304" s="126"/>
      <c r="C304" s="580" t="s">
        <v>327</v>
      </c>
      <c r="D304" s="501">
        <f>D296-D297+D298-D299+D300-D301</f>
        <v>0</v>
      </c>
      <c r="E304" s="71"/>
      <c r="F304" s="449" t="s">
        <v>318</v>
      </c>
      <c r="G304" s="503">
        <f>INT(G37/$G$284)</f>
        <v>0</v>
      </c>
      <c r="H304" s="504"/>
      <c r="I304" s="578" t="str">
        <f t="shared" si="11"/>
        <v>○</v>
      </c>
      <c r="J304" s="579" t="str">
        <f t="shared" si="9"/>
        <v>0</v>
      </c>
    </row>
    <row r="305" spans="2:10" ht="14.7" customHeight="1" x14ac:dyDescent="0.15">
      <c r="B305" s="197" t="s">
        <v>518</v>
      </c>
      <c r="C305" s="453" t="s">
        <v>328</v>
      </c>
      <c r="D305" s="49">
        <v>0</v>
      </c>
      <c r="E305" s="454"/>
      <c r="F305" s="455" t="s">
        <v>265</v>
      </c>
      <c r="G305" s="496">
        <f>-INT(G90/$G$284)</f>
        <v>0</v>
      </c>
      <c r="H305" s="494"/>
      <c r="I305" s="567" t="str">
        <f t="shared" si="11"/>
        <v>○</v>
      </c>
      <c r="J305" s="568" t="str">
        <f>IF(AND(D305=0,G305&lt;&gt;0),"NJ ",IF(I305="×",D305-G305,"0"))</f>
        <v>0</v>
      </c>
    </row>
    <row r="306" spans="2:10" ht="14.7" customHeight="1" x14ac:dyDescent="0.15">
      <c r="B306" s="126"/>
      <c r="C306" s="581" t="s">
        <v>329</v>
      </c>
      <c r="D306" s="458">
        <f>D304+D305</f>
        <v>0</v>
      </c>
      <c r="E306" s="71"/>
      <c r="F306" s="582" t="s">
        <v>319</v>
      </c>
      <c r="G306" s="496">
        <f>INT(G40/$G$284)</f>
        <v>0</v>
      </c>
      <c r="H306" s="494"/>
      <c r="I306" s="567" t="str">
        <f t="shared" si="11"/>
        <v>○</v>
      </c>
      <c r="J306" s="568" t="str">
        <f t="shared" ref="J306:J309" si="12">IF(AND(D306=0,G306&lt;&gt;0),"NJ ",IF(I306="×",D306-G306,"0"))</f>
        <v>0</v>
      </c>
    </row>
    <row r="307" spans="2:10" ht="14.7" customHeight="1" x14ac:dyDescent="0.15">
      <c r="B307" s="195"/>
      <c r="C307" s="453" t="s">
        <v>432</v>
      </c>
      <c r="D307" s="49">
        <v>0</v>
      </c>
      <c r="E307" s="454"/>
      <c r="F307" s="455" t="s">
        <v>429</v>
      </c>
      <c r="G307" s="496">
        <f>INT(G41/$G$284)</f>
        <v>0</v>
      </c>
      <c r="H307" s="494"/>
      <c r="I307" s="567" t="str">
        <f t="shared" ref="I307" si="13">IF(D307=G307,"○","×")</f>
        <v>○</v>
      </c>
      <c r="J307" s="568" t="str">
        <f t="shared" si="12"/>
        <v>0</v>
      </c>
    </row>
    <row r="308" spans="2:10" ht="14.7" customHeight="1" x14ac:dyDescent="0.15">
      <c r="B308" s="195"/>
      <c r="C308" s="583" t="s">
        <v>508</v>
      </c>
      <c r="D308" s="50">
        <v>0</v>
      </c>
      <c r="E308" s="335"/>
      <c r="F308" s="461" t="s">
        <v>430</v>
      </c>
      <c r="G308" s="497">
        <f>INT(G42/$G$284)</f>
        <v>0</v>
      </c>
      <c r="H308" s="498"/>
      <c r="I308" s="572" t="str">
        <f t="shared" ref="I308:I309" si="14">IF(D308=G308,"○","×")</f>
        <v>○</v>
      </c>
      <c r="J308" s="573" t="str">
        <f t="shared" si="12"/>
        <v>0</v>
      </c>
    </row>
    <row r="309" spans="2:10" ht="14.7" customHeight="1" thickBot="1" x14ac:dyDescent="0.2">
      <c r="B309" s="195"/>
      <c r="C309" s="431" t="s">
        <v>433</v>
      </c>
      <c r="D309" s="301">
        <f>D306+D307+D308</f>
        <v>0</v>
      </c>
      <c r="E309" s="71"/>
      <c r="F309" s="509" t="s">
        <v>431</v>
      </c>
      <c r="G309" s="510">
        <f>INT(G43/$G$284)</f>
        <v>0</v>
      </c>
      <c r="H309" s="511"/>
      <c r="I309" s="584" t="str">
        <f t="shared" si="14"/>
        <v>○</v>
      </c>
      <c r="J309" s="585" t="str">
        <f t="shared" si="12"/>
        <v>0</v>
      </c>
    </row>
    <row r="310" spans="2:10" ht="14.7" customHeight="1" x14ac:dyDescent="0.15">
      <c r="B310" s="91" t="s">
        <v>330</v>
      </c>
      <c r="C310" s="416"/>
      <c r="D310" s="586"/>
      <c r="E310" s="94"/>
      <c r="F310" s="489" t="s">
        <v>332</v>
      </c>
      <c r="G310" s="487">
        <f>INT(D11/$G$284)</f>
        <v>0</v>
      </c>
      <c r="H310" s="587"/>
      <c r="I310" s="588" t="s">
        <v>348</v>
      </c>
      <c r="J310" s="589" t="s">
        <v>348</v>
      </c>
    </row>
    <row r="311" spans="2:10" ht="14.7" customHeight="1" x14ac:dyDescent="0.15">
      <c r="B311" s="126"/>
      <c r="C311" s="431"/>
      <c r="D311" s="301"/>
      <c r="E311" s="108"/>
      <c r="F311" s="531" t="s">
        <v>331</v>
      </c>
      <c r="G311" s="528">
        <f>INT(D13/$G$284)</f>
        <v>0</v>
      </c>
      <c r="H311" s="511"/>
      <c r="I311" s="411" t="s">
        <v>348</v>
      </c>
      <c r="J311" s="590" t="s">
        <v>348</v>
      </c>
    </row>
    <row r="312" spans="2:10" ht="14.7" customHeight="1" x14ac:dyDescent="0.15">
      <c r="B312" s="126"/>
      <c r="C312" s="431"/>
      <c r="D312" s="301"/>
      <c r="E312" s="108"/>
      <c r="F312" s="531" t="s">
        <v>333</v>
      </c>
      <c r="G312" s="528">
        <f>INT(D15/$G$284)</f>
        <v>0</v>
      </c>
      <c r="H312" s="511"/>
      <c r="I312" s="411" t="s">
        <v>348</v>
      </c>
      <c r="J312" s="590" t="s">
        <v>348</v>
      </c>
    </row>
    <row r="313" spans="2:10" ht="14.7" customHeight="1" x14ac:dyDescent="0.15">
      <c r="B313" s="126"/>
      <c r="C313" s="431" t="s">
        <v>337</v>
      </c>
      <c r="D313" s="56">
        <v>0</v>
      </c>
      <c r="E313" s="108"/>
      <c r="F313" s="531" t="s">
        <v>242</v>
      </c>
      <c r="G313" s="528">
        <f>INT(G175/$G$284)</f>
        <v>0</v>
      </c>
      <c r="H313" s="511"/>
      <c r="I313" s="411" t="str">
        <f t="shared" ref="I313:I325" si="15">IF(D313=G313,"○","×")</f>
        <v>○</v>
      </c>
      <c r="J313" s="591" t="str">
        <f t="shared" ref="J313:J314" si="16">IF(AND(D313=0,G313&lt;&gt;0),"NJ ",IF(I313="×",D313-G313,"0"))</f>
        <v>0</v>
      </c>
    </row>
    <row r="314" spans="2:10" ht="14.7" customHeight="1" x14ac:dyDescent="0.15">
      <c r="B314" s="126"/>
      <c r="C314" s="431" t="s">
        <v>434</v>
      </c>
      <c r="D314" s="56">
        <v>0</v>
      </c>
      <c r="E314" s="108"/>
      <c r="F314" s="531" t="s">
        <v>435</v>
      </c>
      <c r="G314" s="528">
        <f>INT(G29/$G$284)</f>
        <v>0</v>
      </c>
      <c r="H314" s="511"/>
      <c r="I314" s="411" t="str">
        <f t="shared" si="15"/>
        <v>○</v>
      </c>
      <c r="J314" s="591" t="str">
        <f t="shared" si="16"/>
        <v>0</v>
      </c>
    </row>
    <row r="315" spans="2:10" ht="14.7" customHeight="1" x14ac:dyDescent="0.15">
      <c r="B315" s="195"/>
      <c r="C315" s="433"/>
      <c r="D315" s="301"/>
      <c r="E315" s="108"/>
      <c r="F315" s="592" t="s">
        <v>447</v>
      </c>
      <c r="G315" s="593">
        <f>INT((G30)/$G$284)</f>
        <v>0</v>
      </c>
      <c r="H315" s="511"/>
      <c r="I315" s="411" t="s">
        <v>348</v>
      </c>
      <c r="J315" s="590" t="s">
        <v>348</v>
      </c>
    </row>
    <row r="316" spans="2:10" ht="14.7" customHeight="1" x14ac:dyDescent="0.15">
      <c r="B316" s="197" t="s">
        <v>518</v>
      </c>
      <c r="C316" s="431" t="s">
        <v>338</v>
      </c>
      <c r="D316" s="57">
        <v>0</v>
      </c>
      <c r="E316" s="108"/>
      <c r="F316" s="455" t="s">
        <v>244</v>
      </c>
      <c r="G316" s="528">
        <f>INT(G27/$G$284)</f>
        <v>0</v>
      </c>
      <c r="H316" s="511"/>
      <c r="I316" s="594" t="str">
        <f t="shared" si="15"/>
        <v>○</v>
      </c>
      <c r="J316" s="591" t="str">
        <f t="shared" ref="J316:J318" si="17">IF(AND(D316=0,G316&lt;&gt;0),"NJ ",IF(I316="×",D316-G316,"0"))</f>
        <v>0</v>
      </c>
    </row>
    <row r="317" spans="2:10" ht="14.7" customHeight="1" x14ac:dyDescent="0.15">
      <c r="B317" s="126"/>
      <c r="C317" s="431" t="s">
        <v>339</v>
      </c>
      <c r="D317" s="57">
        <v>0</v>
      </c>
      <c r="E317" s="108"/>
      <c r="F317" s="509" t="s">
        <v>245</v>
      </c>
      <c r="G317" s="510">
        <f>INT(D7/$G$284)</f>
        <v>0</v>
      </c>
      <c r="H317" s="511"/>
      <c r="I317" s="594" t="str">
        <f t="shared" si="15"/>
        <v>○</v>
      </c>
      <c r="J317" s="591" t="str">
        <f t="shared" si="17"/>
        <v>0</v>
      </c>
    </row>
    <row r="318" spans="2:10" ht="14.7" customHeight="1" x14ac:dyDescent="0.15">
      <c r="B318" s="126"/>
      <c r="C318" s="595" t="s">
        <v>340</v>
      </c>
      <c r="D318" s="58">
        <v>0</v>
      </c>
      <c r="E318" s="596"/>
      <c r="F318" s="597" t="s">
        <v>246</v>
      </c>
      <c r="G318" s="496">
        <f>SUM(G310:G317)-G314</f>
        <v>0</v>
      </c>
      <c r="H318" s="598"/>
      <c r="I318" s="572" t="str">
        <f t="shared" ref="I318" si="18">IF(D318=G318,"○","×")</f>
        <v>○</v>
      </c>
      <c r="J318" s="573" t="str">
        <f t="shared" si="17"/>
        <v>0</v>
      </c>
    </row>
    <row r="319" spans="2:10" ht="14.7" customHeight="1" x14ac:dyDescent="0.15">
      <c r="B319" s="534"/>
      <c r="C319" s="524"/>
      <c r="D319" s="599"/>
      <c r="E319" s="129"/>
      <c r="F319" s="449" t="s">
        <v>334</v>
      </c>
      <c r="G319" s="450">
        <f>INT(G11/$G$284)</f>
        <v>0</v>
      </c>
      <c r="H319" s="525"/>
      <c r="I319" s="600" t="s">
        <v>348</v>
      </c>
      <c r="J319" s="601" t="s">
        <v>348</v>
      </c>
    </row>
    <row r="320" spans="2:10" ht="14.7" customHeight="1" x14ac:dyDescent="0.15">
      <c r="B320" s="126"/>
      <c r="C320" s="431"/>
      <c r="D320" s="301"/>
      <c r="E320" s="108"/>
      <c r="F320" s="531" t="s">
        <v>335</v>
      </c>
      <c r="G320" s="528">
        <f>INT(G13/$G$284)</f>
        <v>0</v>
      </c>
      <c r="H320" s="511"/>
      <c r="I320" s="411" t="s">
        <v>348</v>
      </c>
      <c r="J320" s="590" t="s">
        <v>348</v>
      </c>
    </row>
    <row r="321" spans="2:10" ht="14.7" customHeight="1" x14ac:dyDescent="0.15">
      <c r="B321" s="126"/>
      <c r="C321" s="431"/>
      <c r="D321" s="301"/>
      <c r="E321" s="108"/>
      <c r="F321" s="531" t="s">
        <v>336</v>
      </c>
      <c r="G321" s="528">
        <f>INT(G15/$G$284)</f>
        <v>0</v>
      </c>
      <c r="H321" s="511"/>
      <c r="I321" s="411" t="s">
        <v>348</v>
      </c>
      <c r="J321" s="590" t="s">
        <v>348</v>
      </c>
    </row>
    <row r="322" spans="2:10" ht="14.7" customHeight="1" x14ac:dyDescent="0.15">
      <c r="B322" s="126"/>
      <c r="C322" s="431" t="s">
        <v>436</v>
      </c>
      <c r="D322" s="56">
        <v>0</v>
      </c>
      <c r="E322" s="108"/>
      <c r="F322" s="531" t="s">
        <v>445</v>
      </c>
      <c r="G322" s="528">
        <f>INT(D29/$G$284)</f>
        <v>0</v>
      </c>
      <c r="H322" s="511"/>
      <c r="I322" s="411" t="str">
        <f t="shared" si="15"/>
        <v>○</v>
      </c>
      <c r="J322" s="591" t="str">
        <f>IF(AND(D322=0,G322&lt;&gt;0),"NJ ",IF(I322="×",D322-G322,"0"))</f>
        <v>0</v>
      </c>
    </row>
    <row r="323" spans="2:10" ht="14.7" customHeight="1" x14ac:dyDescent="0.15">
      <c r="B323" s="195"/>
      <c r="C323" s="433"/>
      <c r="D323" s="301"/>
      <c r="E323" s="108"/>
      <c r="F323" s="592" t="s">
        <v>446</v>
      </c>
      <c r="G323" s="593">
        <f>INT((D30+D31)/$G$284)</f>
        <v>0</v>
      </c>
      <c r="H323" s="511"/>
      <c r="I323" s="411" t="s">
        <v>348</v>
      </c>
      <c r="J323" s="590" t="s">
        <v>348</v>
      </c>
    </row>
    <row r="324" spans="2:10" ht="14.7" customHeight="1" x14ac:dyDescent="0.15">
      <c r="B324" s="197" t="s">
        <v>518</v>
      </c>
      <c r="C324" s="431" t="s">
        <v>341</v>
      </c>
      <c r="D324" s="59">
        <v>0</v>
      </c>
      <c r="E324" s="108"/>
      <c r="F324" s="455" t="s">
        <v>250</v>
      </c>
      <c r="G324" s="528">
        <f>INT(D27/$G$284)</f>
        <v>0</v>
      </c>
      <c r="H324" s="511"/>
      <c r="I324" s="594" t="str">
        <f t="shared" si="15"/>
        <v>○</v>
      </c>
      <c r="J324" s="591" t="str">
        <f t="shared" ref="J324:J326" si="19">IF(AND(D324=0,G324&lt;&gt;0),"NJ ",IF(I324="×",D324-G324,"0"))</f>
        <v>0</v>
      </c>
    </row>
    <row r="325" spans="2:10" ht="14.7" customHeight="1" x14ac:dyDescent="0.15">
      <c r="B325" s="126"/>
      <c r="C325" s="431" t="s">
        <v>342</v>
      </c>
      <c r="D325" s="59">
        <v>0</v>
      </c>
      <c r="E325" s="108"/>
      <c r="F325" s="531" t="s">
        <v>251</v>
      </c>
      <c r="G325" s="528">
        <f>INT(D8/$G$284)</f>
        <v>0</v>
      </c>
      <c r="H325" s="511"/>
      <c r="I325" s="594" t="str">
        <f t="shared" si="15"/>
        <v>○</v>
      </c>
      <c r="J325" s="591" t="str">
        <f t="shared" si="19"/>
        <v>0</v>
      </c>
    </row>
    <row r="326" spans="2:10" ht="14.7" customHeight="1" x14ac:dyDescent="0.15">
      <c r="B326" s="195"/>
      <c r="C326" s="602" t="s">
        <v>343</v>
      </c>
      <c r="D326" s="59">
        <v>0</v>
      </c>
      <c r="E326" s="108"/>
      <c r="F326" s="603" t="s">
        <v>246</v>
      </c>
      <c r="G326" s="604">
        <f>SUM(G319:G325)-G322</f>
        <v>0</v>
      </c>
      <c r="H326" s="511"/>
      <c r="I326" s="594" t="str">
        <f t="shared" ref="I326" si="20">IF(D326=G326,"○","×")</f>
        <v>○</v>
      </c>
      <c r="J326" s="591" t="str">
        <f t="shared" si="19"/>
        <v>0</v>
      </c>
    </row>
    <row r="327" spans="2:10" ht="14.7" customHeight="1" thickBot="1" x14ac:dyDescent="0.2">
      <c r="B327" s="605"/>
      <c r="C327" s="606"/>
      <c r="D327" s="607" t="s">
        <v>452</v>
      </c>
      <c r="E327" s="608"/>
      <c r="F327" s="609"/>
      <c r="G327" s="610" t="s">
        <v>437</v>
      </c>
      <c r="H327" s="611"/>
      <c r="I327" s="612" t="str">
        <f>IF(AND(D318=D326,G318=G326),"○","×")</f>
        <v>○</v>
      </c>
      <c r="J327" s="613" t="s">
        <v>348</v>
      </c>
    </row>
    <row r="328" spans="2:10" ht="14.7" customHeight="1" thickBot="1" x14ac:dyDescent="0.2">
      <c r="B328" s="85"/>
      <c r="C328" s="85"/>
      <c r="D328" s="14"/>
      <c r="E328" s="14"/>
      <c r="F328" s="81"/>
      <c r="G328" s="14"/>
      <c r="H328" s="14"/>
      <c r="I328" s="614" t="s">
        <v>511</v>
      </c>
      <c r="J328" s="615" t="s">
        <v>510</v>
      </c>
    </row>
  </sheetData>
  <sheetProtection sheet="1" objects="1" scenarios="1"/>
  <mergeCells count="11">
    <mergeCell ref="B11:B12"/>
    <mergeCell ref="B27:B28"/>
    <mergeCell ref="C227:D227"/>
    <mergeCell ref="K14:K15"/>
    <mergeCell ref="B15:B16"/>
    <mergeCell ref="B203:B204"/>
    <mergeCell ref="B25:B26"/>
    <mergeCell ref="B20:B21"/>
    <mergeCell ref="B219:B220"/>
    <mergeCell ref="B223:B224"/>
    <mergeCell ref="B118:B119"/>
  </mergeCells>
  <phoneticPr fontId="3"/>
  <printOptions gridLinesSet="0"/>
  <pageMargins left="0.47244094488188981" right="0" top="0.19685039370078741" bottom="0.11811023622047245" header="0" footer="0"/>
  <pageSetup paperSize="9" scale="7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ﾃｪｯｸﾘｽﾄ</vt:lpstr>
      <vt:lpstr>ﾃｪｯｸﾘｽﾄ!Print_Area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yyama</dc:creator>
  <cp:lastModifiedBy>善久 山口</cp:lastModifiedBy>
  <cp:lastPrinted>2026-01-14T05:43:05Z</cp:lastPrinted>
  <dcterms:created xsi:type="dcterms:W3CDTF">2013-02-07T04:59:25Z</dcterms:created>
  <dcterms:modified xsi:type="dcterms:W3CDTF">2026-01-16T01:52:39Z</dcterms:modified>
</cp:coreProperties>
</file>